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Доходы №1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  <sheet name="численность" sheetId="6" r:id="rId6"/>
  </sheets>
  <definedNames/>
  <calcPr fullCalcOnLoad="1"/>
</workbook>
</file>

<file path=xl/sharedStrings.xml><?xml version="1.0" encoding="utf-8"?>
<sst xmlns="http://schemas.openxmlformats.org/spreadsheetml/2006/main" count="1525" uniqueCount="424">
  <si>
    <t>Приложение 2</t>
  </si>
  <si>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</si>
  <si>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</si>
  <si>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</si>
  <si>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</si>
  <si>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</si>
  <si>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</si>
  <si>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</si>
  <si>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</si>
  <si>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</si>
  <si>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</si>
  <si>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</si>
  <si>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</si>
  <si>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</si>
  <si>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</si>
  <si>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</si>
  <si>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</si>
  <si>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</si>
  <si>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</si>
  <si>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</si>
  <si>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</si>
  <si>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</si>
  <si>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</si>
  <si>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</si>
  <si>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</si>
  <si>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</si>
  <si>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</si>
  <si>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</si>
  <si>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</si>
  <si>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</si>
  <si>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</si>
  <si>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</si>
  <si>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</si>
  <si>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</si>
  <si>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</si>
  <si>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</si>
  <si>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</si>
  <si>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</si>
  <si>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</si>
  <si>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</si>
  <si>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</si>
  <si>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</si>
  <si>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</si>
  <si>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</si>
  <si>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</si>
  <si>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</si>
  <si>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</si>
  <si>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</si>
  <si>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</si>
  <si>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</si>
  <si>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</si>
  <si>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</si>
  <si>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</si>
  <si>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</si>
  <si>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</si>
  <si>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</si>
  <si>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</si>
  <si>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</si>
  <si>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</si>
  <si>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</si>
  <si>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</si>
  <si>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</si>
  <si>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</si>
  <si>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</si>
  <si>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</si>
  <si>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</si>
  <si>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</si>
  <si>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</si>
  <si>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</si>
  <si>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</si>
  <si>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</si>
  <si>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</si>
  <si>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</si>
  <si>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</si>
  <si>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</si>
  <si>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</si>
  <si>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</si>
  <si>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</si>
  <si>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Приложение 3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</si>
  <si>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</si>
  <si>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</si>
  <si>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</si>
  <si>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</si>
  <si>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</si>
  <si>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</si>
  <si>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</si>
  <si>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</si>
  <si>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</si>
  <si>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</si>
  <si>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</si>
  <si>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</si>
  <si>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</si>
  <si>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</si>
  <si>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</si>
  <si>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</si>
  <si>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</si>
  <si>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</si>
  <si>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</si>
  <si>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</si>
  <si>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</si>
  <si>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</si>
  <si>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</si>
  <si>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</si>
  <si>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</si>
  <si>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</si>
  <si>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</si>
  <si>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</si>
  <si>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</si>
  <si>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</si>
  <si>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</si>
  <si>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</si>
  <si>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</si>
  <si>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</si>
  <si>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</si>
  <si>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</si>
  <si>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</si>
  <si>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</si>
  <si>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</si>
  <si>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</si>
  <si>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</si>
  <si>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</si>
  <si>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</si>
  <si>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</si>
  <si>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</si>
  <si>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</si>
  <si>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</si>
  <si>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</si>
  <si>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</si>
  <si>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</si>
  <si>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</si>
  <si>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</si>
  <si>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</si>
  <si>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</si>
  <si>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</si>
  <si>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</si>
  <si>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Сумма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</si>
  <si>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</si>
  <si>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</si>
  <si>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</si>
  <si>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</si>
  <si>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</si>
  <si>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</si>
  <si>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</si>
  <si>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</si>
  <si>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</si>
  <si>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</si>
  <si>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</si>
  <si>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</si>
  <si>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</si>
  <si>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</si>
  <si>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</si>
  <si>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</si>
  <si>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</si>
  <si>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</si>
  <si>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</si>
  <si>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</si>
  <si>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</si>
  <si>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</si>
  <si>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</si>
  <si>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</si>
  <si>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</si>
  <si>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</si>
  <si>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</si>
  <si>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</si>
  <si>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</si>
  <si>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</si>
  <si>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</si>
  <si>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</si>
  <si>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</si>
  <si>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</si>
  <si>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</si>
  <si>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</si>
  <si>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</si>
  <si>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</si>
  <si>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</si>
  <si>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</si>
  <si>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</si>
  <si>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</si>
  <si>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</si>
  <si>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</si>
  <si>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</si>
  <si>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</si>
  <si>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</si>
  <si>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</si>
  <si>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</si>
  <si>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</si>
  <si>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</si>
  <si>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</si>
  <si>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</si>
  <si>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</si>
  <si>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</si>
  <si>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</si>
  <si>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</si>
  <si>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</si>
  <si>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</si>
  <si>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</si>
  <si>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</si>
  <si>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</si>
  <si>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</si>
  <si>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</si>
  <si>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</si>
  <si>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</si>
  <si>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</si>
  <si>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</si>
  <si>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</si>
  <si>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</si>
  <si>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</si>
  <si>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</si>
  <si>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</si>
  <si>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</si>
  <si>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</si>
  <si>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</si>
  <si>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</si>
  <si>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</si>
  <si>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</si>
  <si>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</si>
  <si>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</si>
  <si>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П Р О Е К Т</t>
  </si>
  <si>
    <t>Приложение 1</t>
  </si>
  <si>
    <t>Код</t>
  </si>
  <si>
    <t>Наименование источника доходов</t>
  </si>
  <si>
    <t>Сумма         (тыс. руб)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</si>
  <si>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</si>
  <si>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</si>
  <si>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</si>
  <si>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</si>
  <si>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</si>
  <si>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</si>
  <si>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</si>
  <si>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</si>
  <si>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</si>
  <si>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</si>
  <si>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</si>
  <si>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</si>
  <si>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</si>
  <si>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</si>
  <si>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</si>
  <si>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</si>
  <si>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</si>
  <si>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</si>
  <si>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</si>
  <si>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</si>
  <si>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</si>
  <si>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</si>
  <si>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</si>
  <si>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</si>
  <si>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</si>
  <si>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</si>
  <si>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</si>
  <si>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</si>
  <si>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</si>
  <si>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</si>
  <si>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</si>
  <si>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</si>
  <si>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</si>
  <si>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</si>
  <si>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</si>
  <si>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</si>
  <si>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</si>
  <si>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</si>
  <si>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</si>
  <si>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</si>
  <si>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</si>
  <si>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</si>
  <si>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</si>
  <si>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</si>
  <si>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</si>
  <si>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</si>
  <si>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</si>
  <si>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</si>
  <si>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</si>
  <si>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</si>
  <si>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</si>
  <si>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</si>
  <si>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</si>
  <si>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</si>
  <si>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</si>
  <si>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</si>
  <si>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</si>
  <si>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</si>
  <si>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</si>
  <si>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</si>
  <si>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</si>
  <si>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</si>
  <si>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</si>
  <si>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</si>
  <si>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</si>
  <si>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</si>
  <si>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</si>
  <si>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</si>
  <si>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</si>
  <si>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</si>
  <si>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</si>
  <si>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</si>
  <si>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</si>
  <si>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</si>
  <si>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</si>
  <si>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</si>
  <si>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</si>
  <si>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</si>
  <si>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</si>
  <si>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</si>
  <si>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</si>
  <si>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</si>
  <si>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</si>
  <si>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</si>
  <si>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</si>
  <si>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И Т О Г О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</si>
  <si>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</si>
  <si>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</si>
  <si>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</si>
  <si>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</si>
  <si>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</si>
  <si>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</si>
  <si>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</si>
  <si>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</si>
  <si>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</si>
  <si>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</si>
  <si>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</si>
  <si>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</si>
  <si>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</si>
  <si>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</si>
  <si>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</si>
  <si>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</si>
  <si>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</si>
  <si>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</si>
  <si>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</si>
  <si>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</si>
  <si>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</si>
  <si>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</si>
  <si>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</si>
  <si>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</si>
  <si>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</si>
  <si>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</si>
  <si>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</si>
  <si>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</si>
  <si>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</si>
  <si>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</si>
  <si>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5.1.2.2</t>
  </si>
  <si>
    <t>5.1.2.2.1</t>
  </si>
  <si>
    <t>5.1.3</t>
  </si>
  <si>
    <t>5.1.3.1</t>
  </si>
  <si>
    <t>5.1.3.1.1</t>
  </si>
  <si>
    <t>6.1.2</t>
  </si>
  <si>
    <t>6.1.2.1</t>
  </si>
  <si>
    <t>6.1.2.1.1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</si>
  <si>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</si>
  <si>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</si>
  <si>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</si>
  <si>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</si>
  <si>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</si>
  <si>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</si>
  <si>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</si>
  <si>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</si>
  <si>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</si>
  <si>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</si>
  <si>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</si>
  <si>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</si>
  <si>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</si>
  <si>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</si>
  <si>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</si>
  <si>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</si>
  <si>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</si>
  <si>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</si>
  <si>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</si>
  <si>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</si>
  <si>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</si>
  <si>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</si>
  <si>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</si>
  <si>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</si>
  <si>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</si>
  <si>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</si>
  <si>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</si>
  <si>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</si>
  <si>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</si>
  <si>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</si>
  <si>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</si>
  <si>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</si>
  <si>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</si>
  <si>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</si>
  <si>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</si>
  <si>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</si>
  <si>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</si>
  <si>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</si>
  <si>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</si>
  <si>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</si>
  <si>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</si>
  <si>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4320000521</t>
  </si>
  <si>
    <t>4360100531</t>
  </si>
  <si>
    <t>4360300491</t>
  </si>
  <si>
    <t>4360200571</t>
  </si>
  <si>
    <t>4360400511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</si>
  <si>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</si>
  <si>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</si>
  <si>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 xml:space="preserve">Утверждено Постановлением  </t>
  </si>
  <si>
    <t xml:space="preserve"> образования города федерального значения Санкт-Петербурга Муниципального округа УРИЦК</t>
  </si>
  <si>
    <t>Местной администрации внутригородского  Муниципального</t>
  </si>
  <si>
    <t>Сумма (тыс.руб)</t>
  </si>
  <si>
    <t>18 человек</t>
  </si>
  <si>
    <t>Приложение №5</t>
  </si>
  <si>
    <t>Приложение № 4</t>
  </si>
  <si>
    <t>от 01.11.2022г. № 69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</si>
  <si>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за 9 месяцев 2022 года</t>
  </si>
  <si>
    <t>Исполнено за 9 месяцев 2022 года          (тыс.руб)</t>
  </si>
  <si>
    <t>1 16 10123 03 0000 140</t>
  </si>
  <si>
    <t>1 16 07010 03 0000 140</t>
  </si>
  <si>
    <t>1 16 07010 00 0000 140</t>
  </si>
  <si>
    <t>1 16 07000 00 0000 140</t>
  </si>
  <si>
    <t>Штрафы, неустойки, пени, уплаченные в соответствии с законом или договором в случае неисполнения  или ненадлежащего исполнения обязательств перед государственным(муниципальным) органом,органом  управления государственным внебюджетным фондом,казенным учреждением,Центральным банком Российской Федерации,иной организацией,действующей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</si>
  <si>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</si>
  <si>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</si>
  <si>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 xml:space="preserve"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за 9 месяцев  2022 года </t>
  </si>
  <si>
    <t>Средства на оплату судебных расходов</t>
  </si>
  <si>
    <t>0900000072</t>
  </si>
  <si>
    <t>3.3.2.1.1</t>
  </si>
  <si>
    <t xml:space="preserve">Исполнение судебных актов
</t>
  </si>
  <si>
    <t>830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</si>
  <si>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 9 месяцев 2022 года.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</si>
  <si>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за 9 месяцев 2022 года по разделам, подразделам, целевым статьям и видам расходов классификации расходов </t>
  </si>
  <si>
    <t>Исполнено за 9  месяцев  2022 года          (тыс.руб)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</si>
  <si>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за 9 месяцев 2022 года </t>
  </si>
  <si>
    <t>Исполнено за 9 месяцев  2022 года          (тыс.руб)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</si>
  <si>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за 9 месяцев 2022 года          </t>
  </si>
  <si>
    <t>14655,7   (тыс.руб)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</si>
</sst>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b/>
      <sz val="14"/>
      <color indexed="6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1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3" fontId="3" fillId="0" borderId="0" xfId="61" applyFont="1" applyFill="1" applyAlignment="1">
      <alignment wrapText="1"/>
    </xf>
    <xf numFmtId="173" fontId="7" fillId="0" borderId="0" xfId="61" applyFont="1" applyFill="1" applyAlignment="1">
      <alignment wrapText="1"/>
    </xf>
    <xf numFmtId="0" fontId="0" fillId="0" borderId="0" xfId="0" applyFont="1" applyAlignment="1">
      <alignment/>
    </xf>
    <xf numFmtId="173" fontId="8" fillId="0" borderId="0" xfId="61" applyFont="1" applyFill="1" applyAlignment="1">
      <alignment wrapText="1"/>
    </xf>
    <xf numFmtId="49" fontId="4" fillId="33" borderId="10" xfId="61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55" fillId="0" borderId="0" xfId="0" applyFont="1" applyAlignment="1">
      <alignment/>
    </xf>
    <xf numFmtId="173" fontId="3" fillId="0" borderId="10" xfId="61" applyFont="1" applyFill="1" applyBorder="1" applyAlignment="1">
      <alignment horizontal="center" vertical="center" wrapText="1"/>
    </xf>
    <xf numFmtId="173" fontId="67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7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6" fillId="0" borderId="0" xfId="0" applyFont="1" applyAlignment="1">
      <alignment wrapText="1"/>
    </xf>
    <xf numFmtId="0" fontId="70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49" fontId="69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6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5" fillId="0" borderId="0" xfId="0" applyFont="1" applyAlignment="1">
      <alignment/>
    </xf>
    <xf numFmtId="175" fontId="68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left" vertical="center" wrapText="1"/>
    </xf>
    <xf numFmtId="49" fontId="66" fillId="0" borderId="10" xfId="61" applyNumberFormat="1" applyFont="1" applyFill="1" applyBorder="1" applyAlignment="1">
      <alignment horizontal="center" vertical="center"/>
    </xf>
    <xf numFmtId="49" fontId="70" fillId="0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left" vertical="center" wrapText="1"/>
    </xf>
    <xf numFmtId="49" fontId="68" fillId="0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center" vertical="center"/>
    </xf>
    <xf numFmtId="173" fontId="66" fillId="0" borderId="10" xfId="61" applyFont="1" applyFill="1" applyBorder="1" applyAlignment="1">
      <alignment horizontal="left" vertical="center" wrapText="1"/>
    </xf>
    <xf numFmtId="175" fontId="66" fillId="0" borderId="10" xfId="61" applyNumberFormat="1" applyFont="1" applyFill="1" applyBorder="1" applyAlignment="1">
      <alignment horizontal="center" vertical="center"/>
    </xf>
    <xf numFmtId="175" fontId="66" fillId="0" borderId="10" xfId="0" applyNumberFormat="1" applyFont="1" applyBorder="1" applyAlignment="1">
      <alignment horizontal="center" vertical="center"/>
    </xf>
    <xf numFmtId="175" fontId="66" fillId="0" borderId="11" xfId="61" applyNumberFormat="1" applyFont="1" applyFill="1" applyBorder="1" applyAlignment="1">
      <alignment horizontal="center" vertical="center"/>
    </xf>
    <xf numFmtId="175" fontId="68" fillId="33" borderId="10" xfId="61" applyNumberFormat="1" applyFont="1" applyFill="1" applyBorder="1" applyAlignment="1">
      <alignment horizontal="center" vertical="center"/>
    </xf>
    <xf numFmtId="175" fontId="66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 wrapText="1"/>
    </xf>
    <xf numFmtId="49" fontId="68" fillId="0" borderId="10" xfId="61" applyNumberFormat="1" applyFont="1" applyFill="1" applyBorder="1" applyAlignment="1">
      <alignment horizontal="center" vertical="center" wrapText="1"/>
    </xf>
    <xf numFmtId="49" fontId="71" fillId="0" borderId="10" xfId="61" applyNumberFormat="1" applyFont="1" applyFill="1" applyBorder="1" applyAlignment="1">
      <alignment horizontal="center" vertical="center" wrapText="1"/>
    </xf>
    <xf numFmtId="174" fontId="68" fillId="33" borderId="10" xfId="0" applyNumberFormat="1" applyFont="1" applyFill="1" applyBorder="1" applyAlignment="1">
      <alignment horizontal="center" vertical="center"/>
    </xf>
    <xf numFmtId="174" fontId="68" fillId="33" borderId="10" xfId="61" applyNumberFormat="1" applyFont="1" applyFill="1" applyBorder="1" applyAlignment="1">
      <alignment horizontal="center" vertical="center"/>
    </xf>
    <xf numFmtId="49" fontId="68" fillId="0" borderId="10" xfId="61" applyNumberFormat="1" applyFont="1" applyFill="1" applyBorder="1" applyAlignment="1">
      <alignment horizontal="left" vertical="center" wrapText="1"/>
    </xf>
    <xf numFmtId="174" fontId="66" fillId="33" borderId="10" xfId="61" applyNumberFormat="1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/>
    </xf>
    <xf numFmtId="174" fontId="66" fillId="33" borderId="10" xfId="0" applyNumberFormat="1" applyFont="1" applyFill="1" applyBorder="1" applyAlignment="1">
      <alignment horizontal="center" vertical="center"/>
    </xf>
    <xf numFmtId="49" fontId="66" fillId="0" borderId="11" xfId="61" applyNumberFormat="1" applyFont="1" applyFill="1" applyBorder="1" applyAlignment="1">
      <alignment horizontal="center" vertical="center"/>
    </xf>
    <xf numFmtId="174" fontId="66" fillId="33" borderId="11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vertical="center" wrapText="1"/>
    </xf>
    <xf numFmtId="49" fontId="69" fillId="0" borderId="10" xfId="61" applyNumberFormat="1" applyFont="1" applyBorder="1" applyAlignment="1">
      <alignment horizontal="center" vertical="center" wrapText="1"/>
    </xf>
    <xf numFmtId="49" fontId="66" fillId="0" borderId="10" xfId="61" applyNumberFormat="1" applyFont="1" applyBorder="1" applyAlignment="1">
      <alignment horizontal="left" vertical="center" wrapText="1"/>
    </xf>
    <xf numFmtId="49" fontId="66" fillId="0" borderId="10" xfId="61" applyNumberFormat="1" applyFont="1" applyBorder="1" applyAlignment="1">
      <alignment horizontal="center" vertical="center"/>
    </xf>
    <xf numFmtId="49" fontId="70" fillId="0" borderId="10" xfId="61" applyNumberFormat="1" applyFont="1" applyBorder="1" applyAlignment="1">
      <alignment horizontal="center" vertical="center"/>
    </xf>
    <xf numFmtId="49" fontId="66" fillId="33" borderId="10" xfId="61" applyNumberFormat="1" applyFont="1" applyFill="1" applyBorder="1" applyAlignment="1">
      <alignment horizontal="left" vertical="center" wrapText="1"/>
    </xf>
    <xf numFmtId="0" fontId="68" fillId="0" borderId="10" xfId="61" applyNumberFormat="1" applyFont="1" applyFill="1" applyBorder="1" applyAlignment="1">
      <alignment horizontal="left" vertical="center" wrapText="1"/>
    </xf>
    <xf numFmtId="49" fontId="66" fillId="33" borderId="10" xfId="61" applyNumberFormat="1" applyFont="1" applyFill="1" applyBorder="1" applyAlignment="1">
      <alignment horizontal="center" vertical="center"/>
    </xf>
    <xf numFmtId="49" fontId="70" fillId="33" borderId="10" xfId="61" applyNumberFormat="1" applyFont="1" applyFill="1" applyBorder="1" applyAlignment="1">
      <alignment horizontal="center" vertical="center"/>
    </xf>
    <xf numFmtId="173" fontId="68" fillId="0" borderId="10" xfId="6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173" fontId="12" fillId="0" borderId="10" xfId="61" applyFont="1" applyFill="1" applyBorder="1" applyAlignment="1">
      <alignment horizontal="center" vertical="center"/>
    </xf>
    <xf numFmtId="0" fontId="72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7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0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175" fontId="70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 wrapText="1"/>
    </xf>
    <xf numFmtId="175" fontId="71" fillId="0" borderId="10" xfId="0" applyNumberFormat="1" applyFont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/>
    </xf>
    <xf numFmtId="0" fontId="65" fillId="33" borderId="10" xfId="0" applyFont="1" applyFill="1" applyBorder="1" applyAlignment="1">
      <alignment horizontal="left" vertical="center" wrapText="1"/>
    </xf>
    <xf numFmtId="49" fontId="70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3" fontId="70" fillId="0" borderId="10" xfId="0" applyNumberFormat="1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left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6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6" fillId="0" borderId="0" xfId="0" applyFont="1" applyAlignment="1" applyProtection="1">
      <alignment horizontal="left" wrapText="1"/>
      <protection locked="0"/>
    </xf>
    <xf numFmtId="173" fontId="14" fillId="0" borderId="10" xfId="6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49" fontId="74" fillId="0" borderId="10" xfId="6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5" fillId="0" borderId="0" xfId="0" applyFont="1" applyAlignment="1">
      <alignment/>
    </xf>
    <xf numFmtId="49" fontId="68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66" fillId="0" borderId="10" xfId="0" applyNumberFormat="1" applyFont="1" applyBorder="1" applyAlignment="1">
      <alignment wrapText="1"/>
    </xf>
    <xf numFmtId="0" fontId="74" fillId="0" borderId="0" xfId="0" applyFont="1" applyAlignment="1">
      <alignment horizontal="right" wrapText="1"/>
    </xf>
    <xf numFmtId="0" fontId="65" fillId="0" borderId="0" xfId="0" applyFont="1" applyAlignment="1">
      <alignment horizontal="right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73" fillId="0" borderId="0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right" indent="1"/>
    </xf>
    <xf numFmtId="0" fontId="72" fillId="0" borderId="0" xfId="0" applyFont="1" applyAlignment="1">
      <alignment horizontal="right"/>
    </xf>
    <xf numFmtId="173" fontId="8" fillId="0" borderId="0" xfId="61" applyFont="1" applyFill="1" applyAlignment="1">
      <alignment horizontal="right" wrapText="1" indent="1"/>
    </xf>
    <xf numFmtId="0" fontId="55" fillId="0" borderId="0" xfId="0" applyFont="1" applyAlignment="1">
      <alignment horizontal="center"/>
    </xf>
    <xf numFmtId="173" fontId="2" fillId="0" borderId="0" xfId="61" applyFont="1" applyFill="1" applyAlignment="1">
      <alignment horizontal="right" vertical="center"/>
    </xf>
    <xf numFmtId="173" fontId="8" fillId="0" borderId="0" xfId="61" applyFont="1" applyFill="1" applyAlignment="1">
      <alignment horizontal="right" wrapText="1"/>
    </xf>
    <xf numFmtId="173" fontId="7" fillId="0" borderId="0" xfId="6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173" fontId="6" fillId="0" borderId="0" xfId="61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74" fillId="0" borderId="0" xfId="0" applyFont="1" applyAlignment="1">
      <alignment horizontal="right" indent="1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13" xfId="0" applyFont="1" applyBorder="1" applyAlignment="1">
      <alignment horizontal="left"/>
    </xf>
    <xf numFmtId="0" fontId="65" fillId="0" borderId="15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zoomScalePageLayoutView="99" workbookViewId="0" topLeftCell="A30">
      <selection activeCell="E15" sqref="E15"/>
    </sheetView>
  </sheetViews>
  <sheetFormatPr defaultColWidth="9.140625" defaultRowHeight="15"/>
  <cols>
    <col min="1" max="1" width="11.00390625" style="11" customWidth="1"/>
    <col min="2" max="2" width="21.28125" style="15" customWidth="1"/>
    <col min="3" max="3" width="49.421875" style="15" customWidth="1"/>
    <col min="4" max="4" width="12.140625" style="15" customWidth="1"/>
    <col min="5" max="5" width="12.8515625" style="11" customWidth="1"/>
    <col min="6" max="16384" width="9.140625" style="11" customWidth="1"/>
  </cols>
  <sheetData>
    <row r="1" spans="1:5" s="1" customFormat="1" ht="15.75" customHeight="1">
      <c r="A1" s="159" t="s">
        <v>218</v>
      </c>
      <c r="B1" s="160"/>
      <c r="C1" s="160"/>
      <c r="D1" s="160"/>
      <c r="E1" s="161"/>
    </row>
    <row r="2" spans="1:5" s="1" customFormat="1" ht="15.75" customHeight="1">
      <c r="A2" s="162" t="s">
        <v>394</v>
      </c>
      <c r="B2" s="162"/>
      <c r="C2" s="162"/>
      <c r="D2" s="162"/>
      <c r="E2" s="162"/>
    </row>
    <row r="3" spans="1:5" s="1" customFormat="1" ht="15.75" customHeight="1">
      <c r="A3" s="162" t="s">
        <v>396</v>
      </c>
      <c r="B3" s="162"/>
      <c r="C3" s="162"/>
      <c r="D3" s="162"/>
      <c r="E3" s="162"/>
    </row>
    <row r="4" spans="1:5" s="1" customFormat="1" ht="15" customHeight="1">
      <c r="A4" s="162" t="s">
        <v>395</v>
      </c>
      <c r="B4" s="162"/>
      <c r="C4" s="162"/>
      <c r="D4" s="162"/>
      <c r="E4" s="162"/>
    </row>
    <row r="5" spans="1:5" s="1" customFormat="1" ht="15.75">
      <c r="A5" s="162" t="s">
        <v>401</v>
      </c>
      <c r="B5" s="162"/>
      <c r="C5" s="162"/>
      <c r="D5" s="162"/>
      <c r="E5" s="162"/>
    </row>
    <row r="6" spans="1:4" s="1" customFormat="1" ht="3.75" customHeight="1">
      <c r="A6" s="163"/>
      <c r="B6" s="164"/>
      <c r="C6" s="164"/>
      <c r="D6" s="164"/>
    </row>
    <row r="7" s="1" customFormat="1" ht="15.75" customHeight="1" hidden="1">
      <c r="C7" s="105" t="s">
        <v>217</v>
      </c>
    </row>
    <row r="8" spans="1:4" ht="66" customHeight="1">
      <c r="A8" s="165" t="s">
        <v>402</v>
      </c>
      <c r="B8" s="165"/>
      <c r="C8" s="165"/>
      <c r="D8" s="165"/>
    </row>
    <row r="9" spans="1:4" s="108" customFormat="1" ht="20.25" customHeight="1">
      <c r="A9" s="106"/>
      <c r="B9" s="106"/>
      <c r="C9" s="107"/>
      <c r="D9" s="15"/>
    </row>
    <row r="10" spans="1:5" s="13" customFormat="1" ht="20.25" customHeight="1">
      <c r="A10" s="166" t="s">
        <v>219</v>
      </c>
      <c r="B10" s="166"/>
      <c r="C10" s="167" t="s">
        <v>220</v>
      </c>
      <c r="D10" s="168" t="s">
        <v>221</v>
      </c>
      <c r="E10" s="170" t="s">
        <v>403</v>
      </c>
    </row>
    <row r="11" spans="1:5" ht="69" customHeight="1">
      <c r="A11" s="109" t="s">
        <v>222</v>
      </c>
      <c r="B11" s="110" t="s">
        <v>223</v>
      </c>
      <c r="C11" s="167"/>
      <c r="D11" s="169"/>
      <c r="E11" s="171"/>
    </row>
    <row r="12" spans="1:5" ht="26.25" customHeight="1">
      <c r="A12" s="111" t="s">
        <v>77</v>
      </c>
      <c r="B12" s="112" t="s">
        <v>224</v>
      </c>
      <c r="C12" s="113" t="s">
        <v>225</v>
      </c>
      <c r="D12" s="114">
        <f>D13+D16+D20</f>
        <v>2818</v>
      </c>
      <c r="E12" s="114">
        <f>E13+E16+E20</f>
        <v>1967.1000000000001</v>
      </c>
    </row>
    <row r="13" spans="1:5" ht="26.25" customHeight="1">
      <c r="A13" s="111" t="s">
        <v>77</v>
      </c>
      <c r="B13" s="112" t="s">
        <v>226</v>
      </c>
      <c r="C13" s="50" t="s">
        <v>227</v>
      </c>
      <c r="D13" s="114">
        <f>D14</f>
        <v>2636</v>
      </c>
      <c r="E13" s="114">
        <f>E14</f>
        <v>1834.2</v>
      </c>
    </row>
    <row r="14" spans="1:5" ht="26.25" customHeight="1">
      <c r="A14" s="115" t="s">
        <v>77</v>
      </c>
      <c r="B14" s="116" t="s">
        <v>228</v>
      </c>
      <c r="C14" s="54" t="s">
        <v>229</v>
      </c>
      <c r="D14" s="117">
        <f>D15</f>
        <v>2636</v>
      </c>
      <c r="E14" s="117">
        <f>E15</f>
        <v>1834.2</v>
      </c>
    </row>
    <row r="15" spans="1:5" ht="98.25" customHeight="1">
      <c r="A15" s="115" t="s">
        <v>230</v>
      </c>
      <c r="B15" s="116" t="s">
        <v>231</v>
      </c>
      <c r="C15" s="54" t="s">
        <v>232</v>
      </c>
      <c r="D15" s="117">
        <v>2636</v>
      </c>
      <c r="E15" s="117">
        <v>1834.2</v>
      </c>
    </row>
    <row r="16" spans="1:5" ht="31.5" customHeight="1">
      <c r="A16" s="111" t="s">
        <v>77</v>
      </c>
      <c r="B16" s="125" t="s">
        <v>233</v>
      </c>
      <c r="C16" s="50" t="s">
        <v>234</v>
      </c>
      <c r="D16" s="114">
        <f aca="true" t="shared" si="0" ref="D16:E18">D17</f>
        <v>80</v>
      </c>
      <c r="E16" s="114">
        <f t="shared" si="0"/>
        <v>130</v>
      </c>
    </row>
    <row r="17" spans="1:5" ht="26.25" customHeight="1">
      <c r="A17" s="115" t="s">
        <v>77</v>
      </c>
      <c r="B17" s="116" t="s">
        <v>235</v>
      </c>
      <c r="C17" s="54" t="s">
        <v>236</v>
      </c>
      <c r="D17" s="117">
        <f t="shared" si="0"/>
        <v>80</v>
      </c>
      <c r="E17" s="117">
        <f t="shared" si="0"/>
        <v>130</v>
      </c>
    </row>
    <row r="18" spans="1:5" ht="46.5" customHeight="1">
      <c r="A18" s="115" t="s">
        <v>237</v>
      </c>
      <c r="B18" s="116" t="s">
        <v>238</v>
      </c>
      <c r="C18" s="54" t="s">
        <v>239</v>
      </c>
      <c r="D18" s="117">
        <f t="shared" si="0"/>
        <v>80</v>
      </c>
      <c r="E18" s="117">
        <f t="shared" si="0"/>
        <v>130</v>
      </c>
    </row>
    <row r="19" spans="1:5" ht="112.5" customHeight="1">
      <c r="A19" s="115" t="s">
        <v>237</v>
      </c>
      <c r="B19" s="116" t="s">
        <v>240</v>
      </c>
      <c r="C19" s="118" t="s">
        <v>241</v>
      </c>
      <c r="D19" s="119">
        <v>80</v>
      </c>
      <c r="E19" s="119">
        <v>130</v>
      </c>
    </row>
    <row r="20" spans="1:5" ht="30.75" customHeight="1">
      <c r="A20" s="111" t="s">
        <v>77</v>
      </c>
      <c r="B20" s="120" t="s">
        <v>242</v>
      </c>
      <c r="C20" s="121" t="s">
        <v>243</v>
      </c>
      <c r="D20" s="122">
        <f>D21</f>
        <v>102</v>
      </c>
      <c r="E20" s="122">
        <f>E21</f>
        <v>2.9</v>
      </c>
    </row>
    <row r="21" spans="1:5" ht="33" customHeight="1">
      <c r="A21" s="115" t="s">
        <v>77</v>
      </c>
      <c r="B21" s="116" t="s">
        <v>244</v>
      </c>
      <c r="C21" s="118" t="s">
        <v>245</v>
      </c>
      <c r="D21" s="119">
        <f>D23</f>
        <v>102</v>
      </c>
      <c r="E21" s="119">
        <f>E23</f>
        <v>2.9</v>
      </c>
    </row>
    <row r="22" spans="1:5" ht="94.5" customHeight="1">
      <c r="A22" s="115" t="s">
        <v>77</v>
      </c>
      <c r="B22" s="116" t="s">
        <v>246</v>
      </c>
      <c r="C22" s="118" t="s">
        <v>247</v>
      </c>
      <c r="D22" s="119">
        <f>D23</f>
        <v>102</v>
      </c>
      <c r="E22" s="119">
        <f>E23</f>
        <v>2.9</v>
      </c>
    </row>
    <row r="23" spans="1:5" ht="94.5" customHeight="1">
      <c r="A23" s="115" t="s">
        <v>77</v>
      </c>
      <c r="B23" s="123" t="s">
        <v>248</v>
      </c>
      <c r="C23" s="118" t="s">
        <v>249</v>
      </c>
      <c r="D23" s="119">
        <f>D25+D26+D28+D27+D29</f>
        <v>102</v>
      </c>
      <c r="E23" s="119">
        <f>E25+E26+E27+E28+E24+E29</f>
        <v>2.9</v>
      </c>
    </row>
    <row r="24" spans="1:5" ht="94.5" customHeight="1">
      <c r="A24" s="115" t="s">
        <v>230</v>
      </c>
      <c r="B24" s="123" t="s">
        <v>251</v>
      </c>
      <c r="C24" s="118" t="s">
        <v>247</v>
      </c>
      <c r="D24" s="119">
        <v>0</v>
      </c>
      <c r="E24" s="119">
        <v>0.2</v>
      </c>
    </row>
    <row r="25" spans="1:5" ht="92.25" customHeight="1">
      <c r="A25" s="115" t="s">
        <v>250</v>
      </c>
      <c r="B25" s="123" t="s">
        <v>251</v>
      </c>
      <c r="C25" s="118" t="s">
        <v>252</v>
      </c>
      <c r="D25" s="119">
        <v>99</v>
      </c>
      <c r="E25" s="119">
        <v>0</v>
      </c>
    </row>
    <row r="26" spans="1:5" ht="90.75" customHeight="1">
      <c r="A26" s="115" t="s">
        <v>253</v>
      </c>
      <c r="B26" s="123" t="s">
        <v>251</v>
      </c>
      <c r="C26" s="118" t="s">
        <v>252</v>
      </c>
      <c r="D26" s="119">
        <v>1</v>
      </c>
      <c r="E26" s="119">
        <v>0</v>
      </c>
    </row>
    <row r="27" spans="1:5" ht="93" customHeight="1">
      <c r="A27" s="115" t="s">
        <v>254</v>
      </c>
      <c r="B27" s="123" t="s">
        <v>251</v>
      </c>
      <c r="C27" s="118" t="s">
        <v>252</v>
      </c>
      <c r="D27" s="117">
        <v>0.5</v>
      </c>
      <c r="E27" s="117">
        <v>0</v>
      </c>
    </row>
    <row r="28" spans="1:5" ht="95.25" customHeight="1">
      <c r="A28" s="124" t="s">
        <v>255</v>
      </c>
      <c r="B28" s="123" t="s">
        <v>404</v>
      </c>
      <c r="C28" s="118" t="s">
        <v>252</v>
      </c>
      <c r="D28" s="119">
        <v>0.5</v>
      </c>
      <c r="E28" s="119">
        <v>-0.7</v>
      </c>
    </row>
    <row r="29" spans="1:5" ht="138.75" customHeight="1">
      <c r="A29" s="124" t="s">
        <v>77</v>
      </c>
      <c r="B29" s="123" t="s">
        <v>407</v>
      </c>
      <c r="C29" s="158" t="s">
        <v>408</v>
      </c>
      <c r="D29" s="119">
        <f>D30</f>
        <v>1</v>
      </c>
      <c r="E29" s="119">
        <f>E30</f>
        <v>3.4</v>
      </c>
    </row>
    <row r="30" spans="1:5" ht="69.75" customHeight="1">
      <c r="A30" s="124" t="s">
        <v>77</v>
      </c>
      <c r="B30" s="123" t="s">
        <v>406</v>
      </c>
      <c r="C30" s="158" t="s">
        <v>409</v>
      </c>
      <c r="D30" s="119">
        <f>D31</f>
        <v>1</v>
      </c>
      <c r="E30" s="119">
        <f>E31</f>
        <v>3.4</v>
      </c>
    </row>
    <row r="31" spans="1:5" ht="129" customHeight="1">
      <c r="A31" s="124" t="s">
        <v>18</v>
      </c>
      <c r="B31" s="123" t="s">
        <v>405</v>
      </c>
      <c r="C31" s="118" t="s">
        <v>410</v>
      </c>
      <c r="D31" s="119">
        <v>1</v>
      </c>
      <c r="E31" s="119">
        <v>3.4</v>
      </c>
    </row>
    <row r="32" spans="1:5" ht="32.25" customHeight="1">
      <c r="A32" s="111" t="s">
        <v>77</v>
      </c>
      <c r="B32" s="112" t="s">
        <v>256</v>
      </c>
      <c r="C32" s="128" t="s">
        <v>257</v>
      </c>
      <c r="D32" s="114">
        <f>D33</f>
        <v>97519.40000000001</v>
      </c>
      <c r="E32" s="114">
        <f>E33</f>
        <v>72015.7</v>
      </c>
    </row>
    <row r="33" spans="1:5" ht="44.25" customHeight="1">
      <c r="A33" s="111" t="s">
        <v>77</v>
      </c>
      <c r="B33" s="112" t="s">
        <v>258</v>
      </c>
      <c r="C33" s="128" t="s">
        <v>259</v>
      </c>
      <c r="D33" s="114">
        <f>D35+D37</f>
        <v>97519.40000000001</v>
      </c>
      <c r="E33" s="114">
        <f>E35+E37</f>
        <v>72015.7</v>
      </c>
    </row>
    <row r="34" spans="1:5" ht="33" customHeight="1">
      <c r="A34" s="115" t="s">
        <v>77</v>
      </c>
      <c r="B34" s="116" t="s">
        <v>260</v>
      </c>
      <c r="C34" s="55" t="s">
        <v>261</v>
      </c>
      <c r="D34" s="117">
        <f>D35</f>
        <v>78917.1</v>
      </c>
      <c r="E34" s="117">
        <f>E35</f>
        <v>59187.6</v>
      </c>
    </row>
    <row r="35" spans="1:5" ht="32.25" customHeight="1">
      <c r="A35" s="115" t="s">
        <v>77</v>
      </c>
      <c r="B35" s="116" t="s">
        <v>262</v>
      </c>
      <c r="C35" s="55" t="s">
        <v>263</v>
      </c>
      <c r="D35" s="117">
        <f>D36</f>
        <v>78917.1</v>
      </c>
      <c r="E35" s="117">
        <f>E36</f>
        <v>59187.6</v>
      </c>
    </row>
    <row r="36" spans="1:5" ht="78.75" customHeight="1">
      <c r="A36" s="115" t="s">
        <v>18</v>
      </c>
      <c r="B36" s="116" t="s">
        <v>264</v>
      </c>
      <c r="C36" s="55" t="s">
        <v>265</v>
      </c>
      <c r="D36" s="117">
        <v>78917.1</v>
      </c>
      <c r="E36" s="117">
        <v>59187.6</v>
      </c>
    </row>
    <row r="37" spans="1:5" s="130" customFormat="1" ht="34.5" customHeight="1">
      <c r="A37" s="111" t="s">
        <v>18</v>
      </c>
      <c r="B37" s="112" t="s">
        <v>266</v>
      </c>
      <c r="C37" s="129" t="s">
        <v>267</v>
      </c>
      <c r="D37" s="114">
        <f>D45+D44+D41+D40</f>
        <v>18602.3</v>
      </c>
      <c r="E37" s="114">
        <f>E45+E44+E41+E40</f>
        <v>12828.1</v>
      </c>
    </row>
    <row r="38" spans="1:5" s="130" customFormat="1" ht="46.5" customHeight="1">
      <c r="A38" s="115" t="s">
        <v>18</v>
      </c>
      <c r="B38" s="131" t="s">
        <v>268</v>
      </c>
      <c r="C38" s="55" t="s">
        <v>269</v>
      </c>
      <c r="D38" s="117">
        <f>D40+D41</f>
        <v>4303</v>
      </c>
      <c r="E38" s="117">
        <f>E40+E41</f>
        <v>3078.1</v>
      </c>
    </row>
    <row r="39" spans="1:5" ht="80.25" customHeight="1">
      <c r="A39" s="127" t="s">
        <v>18</v>
      </c>
      <c r="B39" s="132" t="s">
        <v>270</v>
      </c>
      <c r="C39" s="55" t="s">
        <v>271</v>
      </c>
      <c r="D39" s="117">
        <f>D40+D41</f>
        <v>4303</v>
      </c>
      <c r="E39" s="117">
        <f>E40+E41</f>
        <v>3078.1</v>
      </c>
    </row>
    <row r="40" spans="1:5" ht="94.5" customHeight="1">
      <c r="A40" s="133">
        <v>940</v>
      </c>
      <c r="B40" s="132" t="s">
        <v>272</v>
      </c>
      <c r="C40" s="126" t="s">
        <v>273</v>
      </c>
      <c r="D40" s="119">
        <v>4294.9</v>
      </c>
      <c r="E40" s="119">
        <v>3070</v>
      </c>
    </row>
    <row r="41" spans="1:5" ht="125.25" customHeight="1">
      <c r="A41" s="133" t="s">
        <v>18</v>
      </c>
      <c r="B41" s="132" t="s">
        <v>274</v>
      </c>
      <c r="C41" s="126" t="s">
        <v>275</v>
      </c>
      <c r="D41" s="119">
        <v>8.1</v>
      </c>
      <c r="E41" s="119">
        <v>8.1</v>
      </c>
    </row>
    <row r="42" spans="1:5" ht="67.5" customHeight="1">
      <c r="A42" s="133">
        <v>940</v>
      </c>
      <c r="B42" s="132" t="s">
        <v>276</v>
      </c>
      <c r="C42" s="126" t="s">
        <v>277</v>
      </c>
      <c r="D42" s="119">
        <f>D43</f>
        <v>14299.3</v>
      </c>
      <c r="E42" s="119">
        <f>E43</f>
        <v>9750</v>
      </c>
    </row>
    <row r="43" spans="1:5" ht="95.25" customHeight="1">
      <c r="A43" s="133">
        <v>940</v>
      </c>
      <c r="B43" s="132" t="s">
        <v>278</v>
      </c>
      <c r="C43" s="126" t="s">
        <v>279</v>
      </c>
      <c r="D43" s="119">
        <f>D44+D45</f>
        <v>14299.3</v>
      </c>
      <c r="E43" s="119">
        <f>E44+E45</f>
        <v>9750</v>
      </c>
    </row>
    <row r="44" spans="1:5" ht="61.5" customHeight="1">
      <c r="A44" s="133" t="s">
        <v>18</v>
      </c>
      <c r="B44" s="132" t="s">
        <v>280</v>
      </c>
      <c r="C44" s="126" t="s">
        <v>281</v>
      </c>
      <c r="D44" s="119">
        <v>10299.9</v>
      </c>
      <c r="E44" s="119">
        <v>7420</v>
      </c>
    </row>
    <row r="45" spans="1:5" ht="66" customHeight="1">
      <c r="A45" s="133" t="s">
        <v>18</v>
      </c>
      <c r="B45" s="132" t="s">
        <v>282</v>
      </c>
      <c r="C45" s="126" t="s">
        <v>283</v>
      </c>
      <c r="D45" s="119">
        <v>3999.4</v>
      </c>
      <c r="E45" s="119">
        <v>2330</v>
      </c>
    </row>
    <row r="46" spans="1:5" ht="103.5" customHeight="1" hidden="1">
      <c r="A46" s="135" t="s">
        <v>77</v>
      </c>
      <c r="B46" s="135" t="s">
        <v>284</v>
      </c>
      <c r="C46" s="136" t="s">
        <v>285</v>
      </c>
      <c r="D46" s="122">
        <f>D47</f>
        <v>0</v>
      </c>
      <c r="E46" s="122">
        <f>E47</f>
        <v>0</v>
      </c>
    </row>
    <row r="47" spans="1:5" ht="17.25" customHeight="1" hidden="1">
      <c r="A47" s="133">
        <v>940</v>
      </c>
      <c r="B47" s="133" t="s">
        <v>286</v>
      </c>
      <c r="C47" s="134" t="s">
        <v>287</v>
      </c>
      <c r="D47" s="119">
        <v>0</v>
      </c>
      <c r="E47" s="119">
        <v>0</v>
      </c>
    </row>
    <row r="48" spans="1:5" ht="15">
      <c r="A48" s="14"/>
      <c r="B48" s="137"/>
      <c r="C48" s="138" t="s">
        <v>54</v>
      </c>
      <c r="D48" s="139">
        <f>D12+D32</f>
        <v>100337.40000000001</v>
      </c>
      <c r="E48" s="139">
        <f>E12+E32</f>
        <v>73982.8</v>
      </c>
    </row>
    <row r="49" spans="3:4" ht="15">
      <c r="C49" s="140"/>
      <c r="D49" s="141"/>
    </row>
    <row r="50" spans="3:4" ht="15">
      <c r="C50" s="140"/>
      <c r="D50" s="141"/>
    </row>
    <row r="51" spans="3:4" ht="15">
      <c r="C51" s="140"/>
      <c r="D51" s="141"/>
    </row>
    <row r="52" spans="3:4" ht="15">
      <c r="C52" s="140"/>
      <c r="D52" s="141"/>
    </row>
    <row r="53" spans="3:4" ht="15">
      <c r="C53" s="140"/>
      <c r="D53" s="141"/>
    </row>
    <row r="54" ht="15">
      <c r="D54" s="141"/>
    </row>
    <row r="72" ht="15">
      <c r="C72" s="142"/>
    </row>
  </sheetData>
  <sheetProtection/>
  <mergeCells count="11">
    <mergeCell ref="A10:B10"/>
    <mergeCell ref="C10:C11"/>
    <mergeCell ref="D10:D11"/>
    <mergeCell ref="A5:E5"/>
    <mergeCell ref="E10:E11"/>
    <mergeCell ref="A1:E1"/>
    <mergeCell ref="A2:E2"/>
    <mergeCell ref="A3:E3"/>
    <mergeCell ref="A4:E4"/>
    <mergeCell ref="A6:D6"/>
    <mergeCell ref="A8:D8"/>
  </mergeCells>
  <printOptions/>
  <pageMargins left="0.7" right="0.7" top="0.75" bottom="0.75" header="0.3" footer="0.3"/>
  <pageSetup fitToHeight="0" fitToWidth="1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PageLayoutView="0" workbookViewId="0" topLeftCell="A157">
      <selection activeCell="A167" sqref="A167:IV167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6.7109375" style="0" customWidth="1"/>
    <col min="8" max="8" width="17.8515625" style="0" customWidth="1"/>
  </cols>
  <sheetData>
    <row r="1" spans="1:7" s="1" customFormat="1" ht="16.5">
      <c r="A1" s="6"/>
      <c r="B1" s="2"/>
      <c r="E1" s="174"/>
      <c r="F1" s="174"/>
      <c r="G1" s="174"/>
    </row>
    <row r="2" spans="2:7" ht="15.75">
      <c r="B2" s="19"/>
      <c r="C2" s="20"/>
      <c r="D2" s="177" t="s">
        <v>0</v>
      </c>
      <c r="E2" s="177"/>
      <c r="F2" s="177"/>
      <c r="G2" s="177"/>
    </row>
    <row r="3" spans="1:7" s="1" customFormat="1" ht="15" customHeight="1">
      <c r="A3" s="173" t="s">
        <v>394</v>
      </c>
      <c r="B3" s="173"/>
      <c r="C3" s="173"/>
      <c r="D3" s="173"/>
      <c r="E3" s="173"/>
      <c r="F3" s="173"/>
      <c r="G3" s="173"/>
    </row>
    <row r="4" spans="1:7" s="1" customFormat="1" ht="15" customHeight="1">
      <c r="A4" s="162" t="s">
        <v>396</v>
      </c>
      <c r="B4" s="162"/>
      <c r="C4" s="162"/>
      <c r="D4" s="162"/>
      <c r="E4" s="162"/>
      <c r="F4" s="162"/>
      <c r="G4" s="162"/>
    </row>
    <row r="5" spans="1:7" s="1" customFormat="1" ht="15" customHeight="1">
      <c r="A5" s="173" t="s">
        <v>395</v>
      </c>
      <c r="B5" s="173"/>
      <c r="C5" s="173"/>
      <c r="D5" s="173"/>
      <c r="E5" s="173"/>
      <c r="F5" s="173"/>
      <c r="G5" s="173"/>
    </row>
    <row r="6" spans="1:7" s="1" customFormat="1" ht="15" customHeight="1">
      <c r="A6" s="175" t="s">
        <v>401</v>
      </c>
      <c r="B6" s="175"/>
      <c r="C6" s="175"/>
      <c r="D6" s="175"/>
      <c r="E6" s="175"/>
      <c r="F6" s="175"/>
      <c r="G6" s="175"/>
    </row>
    <row r="7" spans="1:7" s="1" customFormat="1" ht="15.75">
      <c r="A7" s="162"/>
      <c r="B7" s="162"/>
      <c r="C7" s="162"/>
      <c r="D7" s="162"/>
      <c r="E7" s="162"/>
      <c r="F7" s="152"/>
      <c r="G7" s="152"/>
    </row>
    <row r="8" spans="1:7" s="1" customFormat="1" ht="15">
      <c r="A8" s="176"/>
      <c r="B8" s="176"/>
      <c r="C8" s="176"/>
      <c r="D8" s="176"/>
      <c r="E8" s="176"/>
      <c r="F8" s="176"/>
      <c r="G8" s="176"/>
    </row>
    <row r="9" spans="1:7" ht="80.25" customHeight="1">
      <c r="A9" s="172" t="s">
        <v>411</v>
      </c>
      <c r="B9" s="172"/>
      <c r="C9" s="172"/>
      <c r="D9" s="172"/>
      <c r="E9" s="172"/>
      <c r="F9" s="172"/>
      <c r="G9" s="172"/>
    </row>
    <row r="10" spans="2:7" ht="15.75">
      <c r="B10" s="10"/>
      <c r="C10" s="1"/>
      <c r="D10" s="1"/>
      <c r="E10" s="1"/>
      <c r="F10" s="1"/>
      <c r="G10" s="12"/>
    </row>
    <row r="11" spans="1:8" ht="116.25" customHeight="1">
      <c r="A11" s="26" t="s">
        <v>140</v>
      </c>
      <c r="B11" s="27" t="s">
        <v>1</v>
      </c>
      <c r="C11" s="27" t="s">
        <v>2</v>
      </c>
      <c r="D11" s="27" t="s">
        <v>3</v>
      </c>
      <c r="E11" s="27" t="s">
        <v>4</v>
      </c>
      <c r="F11" s="27" t="s">
        <v>156</v>
      </c>
      <c r="G11" s="27" t="s">
        <v>397</v>
      </c>
      <c r="H11" s="154" t="s">
        <v>403</v>
      </c>
    </row>
    <row r="12" spans="1:8" s="1" customFormat="1" ht="30.75" customHeight="1">
      <c r="A12" s="28" t="s">
        <v>59</v>
      </c>
      <c r="B12" s="77" t="s">
        <v>5</v>
      </c>
      <c r="C12" s="78" t="s">
        <v>6</v>
      </c>
      <c r="D12" s="78"/>
      <c r="E12" s="79"/>
      <c r="F12" s="78"/>
      <c r="G12" s="80">
        <f>G13</f>
        <v>6785.9</v>
      </c>
      <c r="H12" s="80">
        <f>H13</f>
        <v>4023.6</v>
      </c>
    </row>
    <row r="13" spans="1:8" ht="39" customHeight="1">
      <c r="A13" s="28">
        <v>1</v>
      </c>
      <c r="B13" s="77" t="s">
        <v>57</v>
      </c>
      <c r="C13" s="78" t="s">
        <v>6</v>
      </c>
      <c r="D13" s="78" t="s">
        <v>58</v>
      </c>
      <c r="E13" s="79"/>
      <c r="F13" s="78"/>
      <c r="G13" s="81">
        <f>G14+G18</f>
        <v>6785.9</v>
      </c>
      <c r="H13" s="81">
        <f>H14+H18</f>
        <v>4023.6</v>
      </c>
    </row>
    <row r="14" spans="1:8" ht="52.5" customHeight="1">
      <c r="A14" s="28" t="s">
        <v>7</v>
      </c>
      <c r="B14" s="82" t="s">
        <v>8</v>
      </c>
      <c r="C14" s="68" t="s">
        <v>6</v>
      </c>
      <c r="D14" s="68" t="s">
        <v>9</v>
      </c>
      <c r="E14" s="69"/>
      <c r="F14" s="68"/>
      <c r="G14" s="81">
        <f aca="true" t="shared" si="0" ref="G14:H16">G15</f>
        <v>1534.5</v>
      </c>
      <c r="H14" s="81">
        <f t="shared" si="0"/>
        <v>490.4</v>
      </c>
    </row>
    <row r="15" spans="1:8" s="1" customFormat="1" ht="51" customHeight="1">
      <c r="A15" s="33" t="s">
        <v>10</v>
      </c>
      <c r="B15" s="64" t="s">
        <v>308</v>
      </c>
      <c r="C15" s="65" t="s">
        <v>6</v>
      </c>
      <c r="D15" s="65" t="s">
        <v>9</v>
      </c>
      <c r="E15" s="66" t="s">
        <v>101</v>
      </c>
      <c r="F15" s="68"/>
      <c r="G15" s="83">
        <f t="shared" si="0"/>
        <v>1534.5</v>
      </c>
      <c r="H15" s="83">
        <f t="shared" si="0"/>
        <v>490.4</v>
      </c>
    </row>
    <row r="16" spans="1:8" ht="91.5" customHeight="1">
      <c r="A16" s="33" t="s">
        <v>11</v>
      </c>
      <c r="B16" s="64" t="s">
        <v>64</v>
      </c>
      <c r="C16" s="65" t="s">
        <v>6</v>
      </c>
      <c r="D16" s="65" t="s">
        <v>9</v>
      </c>
      <c r="E16" s="66" t="s">
        <v>101</v>
      </c>
      <c r="F16" s="65" t="s">
        <v>62</v>
      </c>
      <c r="G16" s="83">
        <f t="shared" si="0"/>
        <v>1534.5</v>
      </c>
      <c r="H16" s="83">
        <f t="shared" si="0"/>
        <v>490.4</v>
      </c>
    </row>
    <row r="17" spans="1:8" ht="29.25" customHeight="1">
      <c r="A17" s="33" t="s">
        <v>65</v>
      </c>
      <c r="B17" s="36" t="s">
        <v>66</v>
      </c>
      <c r="C17" s="65" t="s">
        <v>6</v>
      </c>
      <c r="D17" s="65" t="s">
        <v>9</v>
      </c>
      <c r="E17" s="66" t="s">
        <v>101</v>
      </c>
      <c r="F17" s="65" t="s">
        <v>63</v>
      </c>
      <c r="G17" s="83">
        <v>1534.5</v>
      </c>
      <c r="H17" s="83">
        <v>490.4</v>
      </c>
    </row>
    <row r="18" spans="1:8" ht="62.25" customHeight="1">
      <c r="A18" s="28" t="s">
        <v>12</v>
      </c>
      <c r="B18" s="82" t="s">
        <v>13</v>
      </c>
      <c r="C18" s="30" t="s">
        <v>6</v>
      </c>
      <c r="D18" s="30" t="s">
        <v>14</v>
      </c>
      <c r="E18" s="84"/>
      <c r="F18" s="85"/>
      <c r="G18" s="80">
        <f>G19+G26+G29+G32</f>
        <v>5251.4</v>
      </c>
      <c r="H18" s="80">
        <f>H19+H26+H29+H32</f>
        <v>3533.2</v>
      </c>
    </row>
    <row r="19" spans="1:8" s="1" customFormat="1" ht="72.75" customHeight="1">
      <c r="A19" s="33" t="s">
        <v>15</v>
      </c>
      <c r="B19" s="64" t="s">
        <v>157</v>
      </c>
      <c r="C19" s="65" t="s">
        <v>6</v>
      </c>
      <c r="D19" s="65" t="s">
        <v>14</v>
      </c>
      <c r="E19" s="66" t="s">
        <v>103</v>
      </c>
      <c r="F19" s="68"/>
      <c r="G19" s="83">
        <f>G20+G22+G24</f>
        <v>4341.8</v>
      </c>
      <c r="H19" s="83">
        <f>H20+H22+H24</f>
        <v>2946.6</v>
      </c>
    </row>
    <row r="20" spans="1:8" s="1" customFormat="1" ht="81" customHeight="1">
      <c r="A20" s="33" t="s">
        <v>16</v>
      </c>
      <c r="B20" s="64" t="s">
        <v>64</v>
      </c>
      <c r="C20" s="65" t="s">
        <v>6</v>
      </c>
      <c r="D20" s="65" t="s">
        <v>14</v>
      </c>
      <c r="E20" s="66" t="s">
        <v>103</v>
      </c>
      <c r="F20" s="65" t="s">
        <v>62</v>
      </c>
      <c r="G20" s="83">
        <f>G21</f>
        <v>2708.3</v>
      </c>
      <c r="H20" s="83">
        <f>H21</f>
        <v>1784</v>
      </c>
    </row>
    <row r="21" spans="1:8" s="1" customFormat="1" ht="62.25" customHeight="1">
      <c r="A21" s="33" t="s">
        <v>76</v>
      </c>
      <c r="B21" s="64" t="s">
        <v>66</v>
      </c>
      <c r="C21" s="65" t="s">
        <v>6</v>
      </c>
      <c r="D21" s="65" t="s">
        <v>14</v>
      </c>
      <c r="E21" s="66" t="s">
        <v>103</v>
      </c>
      <c r="F21" s="65" t="s">
        <v>63</v>
      </c>
      <c r="G21" s="83">
        <f>2080.1+628.2</f>
        <v>2708.3</v>
      </c>
      <c r="H21" s="83">
        <v>1784</v>
      </c>
    </row>
    <row r="22" spans="1:8" s="1" customFormat="1" ht="51" customHeight="1">
      <c r="A22" s="33" t="s">
        <v>381</v>
      </c>
      <c r="B22" s="64" t="s">
        <v>121</v>
      </c>
      <c r="C22" s="65" t="s">
        <v>6</v>
      </c>
      <c r="D22" s="65" t="s">
        <v>14</v>
      </c>
      <c r="E22" s="66" t="s">
        <v>103</v>
      </c>
      <c r="F22" s="65" t="s">
        <v>70</v>
      </c>
      <c r="G22" s="83">
        <f>G23</f>
        <v>1633.3999999999999</v>
      </c>
      <c r="H22" s="83">
        <f>H23</f>
        <v>1162.5</v>
      </c>
    </row>
    <row r="23" spans="1:8" s="1" customFormat="1" ht="48.75" customHeight="1">
      <c r="A23" s="33" t="s">
        <v>382</v>
      </c>
      <c r="B23" s="64" t="s">
        <v>72</v>
      </c>
      <c r="C23" s="65" t="s">
        <v>6</v>
      </c>
      <c r="D23" s="65" t="s">
        <v>14</v>
      </c>
      <c r="E23" s="66" t="s">
        <v>103</v>
      </c>
      <c r="F23" s="65" t="s">
        <v>68</v>
      </c>
      <c r="G23" s="83">
        <f>77.2+121.7+291+390+8.7+60+165-0.2+520</f>
        <v>1633.3999999999999</v>
      </c>
      <c r="H23" s="83">
        <v>1162.5</v>
      </c>
    </row>
    <row r="24" spans="1:8" s="1" customFormat="1" ht="36.75" customHeight="1">
      <c r="A24" s="33" t="s">
        <v>383</v>
      </c>
      <c r="B24" s="64" t="s">
        <v>73</v>
      </c>
      <c r="C24" s="65" t="s">
        <v>6</v>
      </c>
      <c r="D24" s="65" t="s">
        <v>14</v>
      </c>
      <c r="E24" s="66" t="s">
        <v>103</v>
      </c>
      <c r="F24" s="65" t="s">
        <v>71</v>
      </c>
      <c r="G24" s="65" t="s">
        <v>306</v>
      </c>
      <c r="H24" s="65" t="s">
        <v>306</v>
      </c>
    </row>
    <row r="25" spans="1:8" s="1" customFormat="1" ht="39" customHeight="1">
      <c r="A25" s="33" t="s">
        <v>384</v>
      </c>
      <c r="B25" s="64" t="s">
        <v>74</v>
      </c>
      <c r="C25" s="65" t="s">
        <v>6</v>
      </c>
      <c r="D25" s="65" t="s">
        <v>14</v>
      </c>
      <c r="E25" s="66" t="s">
        <v>103</v>
      </c>
      <c r="F25" s="65" t="s">
        <v>69</v>
      </c>
      <c r="G25" s="83">
        <v>0.1</v>
      </c>
      <c r="H25" s="83">
        <v>0.1</v>
      </c>
    </row>
    <row r="26" spans="1:8" s="1" customFormat="1" ht="75">
      <c r="A26" s="33" t="s">
        <v>17</v>
      </c>
      <c r="B26" s="64" t="s">
        <v>117</v>
      </c>
      <c r="C26" s="76" t="s">
        <v>6</v>
      </c>
      <c r="D26" s="76" t="s">
        <v>14</v>
      </c>
      <c r="E26" s="37" t="s">
        <v>102</v>
      </c>
      <c r="F26" s="14"/>
      <c r="G26" s="86">
        <f>G27</f>
        <v>146.4</v>
      </c>
      <c r="H26" s="86">
        <f>H27</f>
        <v>73.2</v>
      </c>
    </row>
    <row r="27" spans="1:8" ht="85.5" customHeight="1">
      <c r="A27" s="33" t="s">
        <v>56</v>
      </c>
      <c r="B27" s="64" t="s">
        <v>64</v>
      </c>
      <c r="C27" s="76" t="s">
        <v>6</v>
      </c>
      <c r="D27" s="76" t="s">
        <v>14</v>
      </c>
      <c r="E27" s="37" t="s">
        <v>102</v>
      </c>
      <c r="F27" s="76" t="s">
        <v>62</v>
      </c>
      <c r="G27" s="86">
        <f>G28</f>
        <v>146.4</v>
      </c>
      <c r="H27" s="86">
        <f>H28</f>
        <v>73.2</v>
      </c>
    </row>
    <row r="28" spans="1:8" ht="37.5" customHeight="1">
      <c r="A28" s="33" t="s">
        <v>380</v>
      </c>
      <c r="B28" s="64" t="s">
        <v>66</v>
      </c>
      <c r="C28" s="87" t="s">
        <v>6</v>
      </c>
      <c r="D28" s="87" t="s">
        <v>14</v>
      </c>
      <c r="E28" s="39" t="s">
        <v>102</v>
      </c>
      <c r="F28" s="87" t="s">
        <v>63</v>
      </c>
      <c r="G28" s="88">
        <v>146.4</v>
      </c>
      <c r="H28" s="88">
        <v>73.2</v>
      </c>
    </row>
    <row r="29" spans="1:8" s="1" customFormat="1" ht="60">
      <c r="A29" s="33" t="s">
        <v>136</v>
      </c>
      <c r="B29" s="64" t="s">
        <v>158</v>
      </c>
      <c r="C29" s="65" t="s">
        <v>6</v>
      </c>
      <c r="D29" s="65" t="s">
        <v>14</v>
      </c>
      <c r="E29" s="66" t="s">
        <v>159</v>
      </c>
      <c r="F29" s="68"/>
      <c r="G29" s="83">
        <f>G30</f>
        <v>667.2</v>
      </c>
      <c r="H29" s="83">
        <f>H30</f>
        <v>441.4</v>
      </c>
    </row>
    <row r="30" spans="1:8" s="1" customFormat="1" ht="75">
      <c r="A30" s="33" t="s">
        <v>137</v>
      </c>
      <c r="B30" s="64" t="s">
        <v>64</v>
      </c>
      <c r="C30" s="65" t="s">
        <v>6</v>
      </c>
      <c r="D30" s="65" t="s">
        <v>14</v>
      </c>
      <c r="E30" s="66" t="s">
        <v>159</v>
      </c>
      <c r="F30" s="65" t="s">
        <v>62</v>
      </c>
      <c r="G30" s="83">
        <f>G31</f>
        <v>667.2</v>
      </c>
      <c r="H30" s="83">
        <f>H31</f>
        <v>441.4</v>
      </c>
    </row>
    <row r="31" spans="1:8" s="1" customFormat="1" ht="30">
      <c r="A31" s="33" t="s">
        <v>138</v>
      </c>
      <c r="B31" s="64" t="s">
        <v>66</v>
      </c>
      <c r="C31" s="65" t="s">
        <v>6</v>
      </c>
      <c r="D31" s="65" t="s">
        <v>14</v>
      </c>
      <c r="E31" s="66" t="s">
        <v>159</v>
      </c>
      <c r="F31" s="65" t="s">
        <v>63</v>
      </c>
      <c r="G31" s="83">
        <v>667.2</v>
      </c>
      <c r="H31" s="83">
        <v>441.4</v>
      </c>
    </row>
    <row r="32" spans="1:8" s="1" customFormat="1" ht="45">
      <c r="A32" s="33" t="s">
        <v>160</v>
      </c>
      <c r="B32" s="64" t="s">
        <v>55</v>
      </c>
      <c r="C32" s="65" t="s">
        <v>6</v>
      </c>
      <c r="D32" s="65" t="s">
        <v>14</v>
      </c>
      <c r="E32" s="66" t="s">
        <v>106</v>
      </c>
      <c r="F32" s="65"/>
      <c r="G32" s="83">
        <f>G33</f>
        <v>96</v>
      </c>
      <c r="H32" s="83">
        <f>H33</f>
        <v>72</v>
      </c>
    </row>
    <row r="33" spans="1:8" ht="28.5" customHeight="1">
      <c r="A33" s="33" t="s">
        <v>161</v>
      </c>
      <c r="B33" s="64" t="s">
        <v>73</v>
      </c>
      <c r="C33" s="65" t="s">
        <v>6</v>
      </c>
      <c r="D33" s="65" t="s">
        <v>14</v>
      </c>
      <c r="E33" s="66" t="s">
        <v>106</v>
      </c>
      <c r="F33" s="65" t="s">
        <v>71</v>
      </c>
      <c r="G33" s="83">
        <f>G34</f>
        <v>96</v>
      </c>
      <c r="H33" s="83">
        <f>H34</f>
        <v>72</v>
      </c>
    </row>
    <row r="34" spans="1:8" s="20" customFormat="1" ht="27" customHeight="1">
      <c r="A34" s="33" t="s">
        <v>162</v>
      </c>
      <c r="B34" s="64" t="s">
        <v>74</v>
      </c>
      <c r="C34" s="65" t="s">
        <v>6</v>
      </c>
      <c r="D34" s="65" t="s">
        <v>14</v>
      </c>
      <c r="E34" s="66" t="s">
        <v>106</v>
      </c>
      <c r="F34" s="65" t="s">
        <v>69</v>
      </c>
      <c r="G34" s="83">
        <v>96</v>
      </c>
      <c r="H34" s="83">
        <v>72</v>
      </c>
    </row>
    <row r="35" spans="1:8" ht="36" customHeight="1">
      <c r="A35" s="28" t="s">
        <v>60</v>
      </c>
      <c r="B35" s="78" t="s">
        <v>61</v>
      </c>
      <c r="C35" s="68" t="s">
        <v>18</v>
      </c>
      <c r="D35" s="65"/>
      <c r="E35" s="66"/>
      <c r="F35" s="65"/>
      <c r="G35" s="81">
        <f>G36+G67+G75+G84+G97+G102+G126+G134+G150+G155</f>
        <v>100430.2</v>
      </c>
      <c r="H35" s="81">
        <f>H36+H67+H75+H84+H97+H102+H126+H134+H150+H155</f>
        <v>71218.1</v>
      </c>
    </row>
    <row r="36" spans="1:8" s="1" customFormat="1" ht="37.5" customHeight="1">
      <c r="A36" s="28" t="s">
        <v>288</v>
      </c>
      <c r="B36" s="77" t="s">
        <v>57</v>
      </c>
      <c r="C36" s="68" t="s">
        <v>18</v>
      </c>
      <c r="D36" s="68" t="s">
        <v>58</v>
      </c>
      <c r="E36" s="66"/>
      <c r="F36" s="65"/>
      <c r="G36" s="81">
        <f>G37+G53+G57</f>
        <v>24798.6</v>
      </c>
      <c r="H36" s="81">
        <f>H37+H53+H57</f>
        <v>15194.800000000001</v>
      </c>
    </row>
    <row r="37" spans="1:8" s="1" customFormat="1" ht="83.25" customHeight="1">
      <c r="A37" s="28" t="s">
        <v>289</v>
      </c>
      <c r="B37" s="82" t="s">
        <v>19</v>
      </c>
      <c r="C37" s="68" t="s">
        <v>18</v>
      </c>
      <c r="D37" s="68" t="s">
        <v>20</v>
      </c>
      <c r="E37" s="69"/>
      <c r="F37" s="65"/>
      <c r="G37" s="81">
        <f>G38+G41+G48</f>
        <v>23590.5</v>
      </c>
      <c r="H37" s="81">
        <f>H38+H41+H48</f>
        <v>15186.7</v>
      </c>
    </row>
    <row r="38" spans="1:8" s="1" customFormat="1" ht="51" customHeight="1">
      <c r="A38" s="33" t="s">
        <v>290</v>
      </c>
      <c r="B38" s="64" t="s">
        <v>309</v>
      </c>
      <c r="C38" s="65" t="s">
        <v>18</v>
      </c>
      <c r="D38" s="65" t="s">
        <v>20</v>
      </c>
      <c r="E38" s="66" t="s">
        <v>127</v>
      </c>
      <c r="F38" s="65"/>
      <c r="G38" s="83">
        <f>G39</f>
        <v>1534.5</v>
      </c>
      <c r="H38" s="83">
        <f>H39</f>
        <v>1045.7</v>
      </c>
    </row>
    <row r="39" spans="1:8" s="1" customFormat="1" ht="78.75" customHeight="1">
      <c r="A39" s="33" t="s">
        <v>291</v>
      </c>
      <c r="B39" s="64" t="s">
        <v>64</v>
      </c>
      <c r="C39" s="65" t="s">
        <v>18</v>
      </c>
      <c r="D39" s="65" t="s">
        <v>20</v>
      </c>
      <c r="E39" s="66" t="s">
        <v>127</v>
      </c>
      <c r="F39" s="65" t="s">
        <v>62</v>
      </c>
      <c r="G39" s="83">
        <f>G40</f>
        <v>1534.5</v>
      </c>
      <c r="H39" s="83">
        <f>H40</f>
        <v>1045.7</v>
      </c>
    </row>
    <row r="40" spans="1:8" s="1" customFormat="1" ht="37.5" customHeight="1">
      <c r="A40" s="33" t="s">
        <v>292</v>
      </c>
      <c r="B40" s="64" t="s">
        <v>66</v>
      </c>
      <c r="C40" s="65" t="s">
        <v>18</v>
      </c>
      <c r="D40" s="65" t="s">
        <v>20</v>
      </c>
      <c r="E40" s="66" t="s">
        <v>127</v>
      </c>
      <c r="F40" s="65" t="s">
        <v>63</v>
      </c>
      <c r="G40" s="83">
        <f>1181.9+352.6</f>
        <v>1534.5</v>
      </c>
      <c r="H40" s="83">
        <v>1045.7</v>
      </c>
    </row>
    <row r="41" spans="1:8" s="1" customFormat="1" ht="81.75" customHeight="1">
      <c r="A41" s="33" t="s">
        <v>293</v>
      </c>
      <c r="B41" s="64" t="s">
        <v>118</v>
      </c>
      <c r="C41" s="65" t="s">
        <v>18</v>
      </c>
      <c r="D41" s="65" t="s">
        <v>20</v>
      </c>
      <c r="E41" s="66" t="s">
        <v>104</v>
      </c>
      <c r="F41" s="68"/>
      <c r="G41" s="83">
        <f>G42+G44+G46</f>
        <v>17761.1</v>
      </c>
      <c r="H41" s="83">
        <f>H42+H44+H46</f>
        <v>11310.1</v>
      </c>
    </row>
    <row r="42" spans="1:8" s="1" customFormat="1" ht="88.5" customHeight="1">
      <c r="A42" s="33" t="s">
        <v>294</v>
      </c>
      <c r="B42" s="64" t="s">
        <v>64</v>
      </c>
      <c r="C42" s="65" t="s">
        <v>18</v>
      </c>
      <c r="D42" s="65" t="s">
        <v>20</v>
      </c>
      <c r="E42" s="66" t="s">
        <v>104</v>
      </c>
      <c r="F42" s="65" t="s">
        <v>62</v>
      </c>
      <c r="G42" s="83">
        <f>G43</f>
        <v>14581.8</v>
      </c>
      <c r="H42" s="83">
        <f>H43</f>
        <v>9995.6</v>
      </c>
    </row>
    <row r="43" spans="1:8" s="1" customFormat="1" ht="35.25" customHeight="1">
      <c r="A43" s="33" t="s">
        <v>295</v>
      </c>
      <c r="B43" s="64" t="s">
        <v>66</v>
      </c>
      <c r="C43" s="65" t="s">
        <v>18</v>
      </c>
      <c r="D43" s="65" t="s">
        <v>20</v>
      </c>
      <c r="E43" s="66" t="s">
        <v>104</v>
      </c>
      <c r="F43" s="65" t="s">
        <v>63</v>
      </c>
      <c r="G43" s="83">
        <f>11199.5+3382.3</f>
        <v>14581.8</v>
      </c>
      <c r="H43" s="83">
        <v>9995.6</v>
      </c>
    </row>
    <row r="44" spans="1:8" ht="45" customHeight="1">
      <c r="A44" s="33" t="s">
        <v>296</v>
      </c>
      <c r="B44" s="64" t="s">
        <v>121</v>
      </c>
      <c r="C44" s="65" t="s">
        <v>18</v>
      </c>
      <c r="D44" s="65" t="s">
        <v>20</v>
      </c>
      <c r="E44" s="66" t="s">
        <v>104</v>
      </c>
      <c r="F44" s="65" t="s">
        <v>70</v>
      </c>
      <c r="G44" s="83">
        <f>G45</f>
        <v>3179.2000000000003</v>
      </c>
      <c r="H44" s="83">
        <f>H45</f>
        <v>1314.4</v>
      </c>
    </row>
    <row r="45" spans="1:8" ht="53.25" customHeight="1">
      <c r="A45" s="33" t="s">
        <v>297</v>
      </c>
      <c r="B45" s="64" t="s">
        <v>72</v>
      </c>
      <c r="C45" s="65" t="s">
        <v>18</v>
      </c>
      <c r="D45" s="65" t="s">
        <v>20</v>
      </c>
      <c r="E45" s="66" t="s">
        <v>104</v>
      </c>
      <c r="F45" s="65" t="s">
        <v>68</v>
      </c>
      <c r="G45" s="83">
        <f>193+267.3+1037.3+1134.4+640.8+426.6-0.2-520</f>
        <v>3179.2000000000003</v>
      </c>
      <c r="H45" s="83">
        <v>1314.4</v>
      </c>
    </row>
    <row r="46" spans="1:8" s="1" customFormat="1" ht="21" customHeight="1">
      <c r="A46" s="33" t="s">
        <v>298</v>
      </c>
      <c r="B46" s="64" t="s">
        <v>73</v>
      </c>
      <c r="C46" s="65" t="s">
        <v>18</v>
      </c>
      <c r="D46" s="65" t="s">
        <v>20</v>
      </c>
      <c r="E46" s="66" t="s">
        <v>104</v>
      </c>
      <c r="F46" s="65" t="s">
        <v>71</v>
      </c>
      <c r="G46" s="83">
        <f>G47</f>
        <v>0.1</v>
      </c>
      <c r="H46" s="83">
        <f>H47</f>
        <v>0.1</v>
      </c>
    </row>
    <row r="47" spans="1:8" s="1" customFormat="1" ht="22.5" customHeight="1">
      <c r="A47" s="33" t="s">
        <v>299</v>
      </c>
      <c r="B47" s="64" t="s">
        <v>74</v>
      </c>
      <c r="C47" s="65" t="s">
        <v>18</v>
      </c>
      <c r="D47" s="65" t="s">
        <v>20</v>
      </c>
      <c r="E47" s="66" t="s">
        <v>104</v>
      </c>
      <c r="F47" s="65" t="s">
        <v>69</v>
      </c>
      <c r="G47" s="83">
        <v>0.1</v>
      </c>
      <c r="H47" s="83">
        <v>0.1</v>
      </c>
    </row>
    <row r="48" spans="1:8" s="1" customFormat="1" ht="82.5" customHeight="1">
      <c r="A48" s="33" t="s">
        <v>300</v>
      </c>
      <c r="B48" s="64" t="s">
        <v>94</v>
      </c>
      <c r="C48" s="65" t="s">
        <v>18</v>
      </c>
      <c r="D48" s="65" t="s">
        <v>20</v>
      </c>
      <c r="E48" s="66" t="s">
        <v>128</v>
      </c>
      <c r="F48" s="65"/>
      <c r="G48" s="83">
        <f>G49+G51</f>
        <v>4294.9</v>
      </c>
      <c r="H48" s="83">
        <f>H49+H51</f>
        <v>2830.9</v>
      </c>
    </row>
    <row r="49" spans="1:8" s="1" customFormat="1" ht="79.5" customHeight="1">
      <c r="A49" s="33" t="s">
        <v>301</v>
      </c>
      <c r="B49" s="64" t="s">
        <v>64</v>
      </c>
      <c r="C49" s="65" t="s">
        <v>18</v>
      </c>
      <c r="D49" s="65" t="s">
        <v>20</v>
      </c>
      <c r="E49" s="66" t="s">
        <v>128</v>
      </c>
      <c r="F49" s="65" t="s">
        <v>62</v>
      </c>
      <c r="G49" s="83">
        <f>G50</f>
        <v>4000.9</v>
      </c>
      <c r="H49" s="83">
        <f>H50</f>
        <v>2733.3</v>
      </c>
    </row>
    <row r="50" spans="1:8" s="1" customFormat="1" ht="42" customHeight="1">
      <c r="A50" s="33" t="s">
        <v>302</v>
      </c>
      <c r="B50" s="64" t="s">
        <v>66</v>
      </c>
      <c r="C50" s="65" t="s">
        <v>18</v>
      </c>
      <c r="D50" s="65" t="s">
        <v>20</v>
      </c>
      <c r="E50" s="66" t="s">
        <v>128</v>
      </c>
      <c r="F50" s="65" t="s">
        <v>63</v>
      </c>
      <c r="G50" s="83">
        <v>4000.9</v>
      </c>
      <c r="H50" s="83">
        <v>2733.3</v>
      </c>
    </row>
    <row r="51" spans="1:8" s="1" customFormat="1" ht="35.25" customHeight="1">
      <c r="A51" s="33" t="s">
        <v>303</v>
      </c>
      <c r="B51" s="64" t="s">
        <v>121</v>
      </c>
      <c r="C51" s="65" t="s">
        <v>18</v>
      </c>
      <c r="D51" s="65" t="s">
        <v>20</v>
      </c>
      <c r="E51" s="66" t="s">
        <v>128</v>
      </c>
      <c r="F51" s="65" t="s">
        <v>70</v>
      </c>
      <c r="G51" s="83">
        <f>G52</f>
        <v>294</v>
      </c>
      <c r="H51" s="83">
        <f>H52</f>
        <v>97.6</v>
      </c>
    </row>
    <row r="52" spans="1:8" ht="45">
      <c r="A52" s="33" t="s">
        <v>311</v>
      </c>
      <c r="B52" s="64" t="s">
        <v>72</v>
      </c>
      <c r="C52" s="65" t="s">
        <v>18</v>
      </c>
      <c r="D52" s="65" t="s">
        <v>20</v>
      </c>
      <c r="E52" s="66" t="s">
        <v>128</v>
      </c>
      <c r="F52" s="65" t="s">
        <v>68</v>
      </c>
      <c r="G52" s="83">
        <v>294</v>
      </c>
      <c r="H52" s="83">
        <v>97.6</v>
      </c>
    </row>
    <row r="53" spans="1:8" s="1" customFormat="1" ht="27.75" customHeight="1">
      <c r="A53" s="28" t="s">
        <v>312</v>
      </c>
      <c r="B53" s="82" t="s">
        <v>21</v>
      </c>
      <c r="C53" s="68" t="s">
        <v>18</v>
      </c>
      <c r="D53" s="68" t="s">
        <v>22</v>
      </c>
      <c r="E53" s="69"/>
      <c r="F53" s="65"/>
      <c r="G53" s="81">
        <f>G56</f>
        <v>315</v>
      </c>
      <c r="H53" s="81">
        <f>H56</f>
        <v>0</v>
      </c>
    </row>
    <row r="54" spans="1:8" ht="38.25" customHeight="1">
      <c r="A54" s="33" t="s">
        <v>313</v>
      </c>
      <c r="B54" s="64" t="s">
        <v>139</v>
      </c>
      <c r="C54" s="65" t="s">
        <v>18</v>
      </c>
      <c r="D54" s="65" t="s">
        <v>22</v>
      </c>
      <c r="E54" s="66" t="s">
        <v>105</v>
      </c>
      <c r="F54" s="65"/>
      <c r="G54" s="83">
        <f>G55</f>
        <v>315</v>
      </c>
      <c r="H54" s="83">
        <f>H55</f>
        <v>0</v>
      </c>
    </row>
    <row r="55" spans="1:8" s="1" customFormat="1" ht="15">
      <c r="A55" s="33" t="s">
        <v>314</v>
      </c>
      <c r="B55" s="64" t="s">
        <v>73</v>
      </c>
      <c r="C55" s="65" t="s">
        <v>18</v>
      </c>
      <c r="D55" s="65" t="s">
        <v>22</v>
      </c>
      <c r="E55" s="66" t="s">
        <v>105</v>
      </c>
      <c r="F55" s="65" t="s">
        <v>71</v>
      </c>
      <c r="G55" s="83">
        <f>G56</f>
        <v>315</v>
      </c>
      <c r="H55" s="83">
        <f>H56</f>
        <v>0</v>
      </c>
    </row>
    <row r="56" spans="1:8" s="1" customFormat="1" ht="26.25" customHeight="1">
      <c r="A56" s="33" t="s">
        <v>315</v>
      </c>
      <c r="B56" s="64" t="s">
        <v>23</v>
      </c>
      <c r="C56" s="65" t="s">
        <v>18</v>
      </c>
      <c r="D56" s="65" t="s">
        <v>22</v>
      </c>
      <c r="E56" s="66" t="s">
        <v>105</v>
      </c>
      <c r="F56" s="65" t="s">
        <v>24</v>
      </c>
      <c r="G56" s="83">
        <f>2000-1685</f>
        <v>315</v>
      </c>
      <c r="H56" s="83">
        <v>0</v>
      </c>
    </row>
    <row r="57" spans="1:8" s="1" customFormat="1" ht="25.5" customHeight="1">
      <c r="A57" s="28" t="s">
        <v>316</v>
      </c>
      <c r="B57" s="82" t="s">
        <v>25</v>
      </c>
      <c r="C57" s="68" t="s">
        <v>18</v>
      </c>
      <c r="D57" s="68" t="s">
        <v>26</v>
      </c>
      <c r="E57" s="69"/>
      <c r="F57" s="68"/>
      <c r="G57" s="81">
        <f>G58+G64+G61</f>
        <v>893.1</v>
      </c>
      <c r="H57" s="81">
        <f>H58+H64+H61</f>
        <v>8.1</v>
      </c>
    </row>
    <row r="58" spans="1:8" s="1" customFormat="1" ht="39.75" customHeight="1">
      <c r="A58" s="90" t="s">
        <v>317</v>
      </c>
      <c r="B58" s="91" t="s">
        <v>163</v>
      </c>
      <c r="C58" s="92" t="s">
        <v>18</v>
      </c>
      <c r="D58" s="92" t="s">
        <v>26</v>
      </c>
      <c r="E58" s="93" t="s">
        <v>164</v>
      </c>
      <c r="F58" s="92"/>
      <c r="G58" s="75">
        <f>G59</f>
        <v>200</v>
      </c>
      <c r="H58" s="75">
        <f>H59</f>
        <v>0</v>
      </c>
    </row>
    <row r="59" spans="1:8" s="1" customFormat="1" ht="36.75" customHeight="1">
      <c r="A59" s="90" t="s">
        <v>318</v>
      </c>
      <c r="B59" s="91" t="s">
        <v>121</v>
      </c>
      <c r="C59" s="92" t="s">
        <v>18</v>
      </c>
      <c r="D59" s="92" t="s">
        <v>26</v>
      </c>
      <c r="E59" s="93" t="s">
        <v>164</v>
      </c>
      <c r="F59" s="92" t="s">
        <v>70</v>
      </c>
      <c r="G59" s="75">
        <f>G60</f>
        <v>200</v>
      </c>
      <c r="H59" s="75">
        <f>H60</f>
        <v>0</v>
      </c>
    </row>
    <row r="60" spans="1:8" s="1" customFormat="1" ht="48" customHeight="1">
      <c r="A60" s="90" t="s">
        <v>319</v>
      </c>
      <c r="B60" s="91" t="s">
        <v>72</v>
      </c>
      <c r="C60" s="92" t="s">
        <v>18</v>
      </c>
      <c r="D60" s="92" t="s">
        <v>26</v>
      </c>
      <c r="E60" s="93" t="s">
        <v>164</v>
      </c>
      <c r="F60" s="92" t="s">
        <v>68</v>
      </c>
      <c r="G60" s="75">
        <v>200</v>
      </c>
      <c r="H60" s="75">
        <v>0</v>
      </c>
    </row>
    <row r="61" spans="1:8" s="157" customFormat="1" ht="48" customHeight="1">
      <c r="A61" s="90" t="s">
        <v>320</v>
      </c>
      <c r="B61" s="91" t="s">
        <v>412</v>
      </c>
      <c r="C61" s="92" t="s">
        <v>18</v>
      </c>
      <c r="D61" s="92" t="s">
        <v>26</v>
      </c>
      <c r="E61" s="93" t="s">
        <v>413</v>
      </c>
      <c r="F61" s="92"/>
      <c r="G61" s="75">
        <f>G62</f>
        <v>685</v>
      </c>
      <c r="H61" s="75">
        <f>H62</f>
        <v>0</v>
      </c>
    </row>
    <row r="62" spans="1:8" s="157" customFormat="1" ht="48" customHeight="1">
      <c r="A62" s="90" t="s">
        <v>321</v>
      </c>
      <c r="B62" s="91" t="s">
        <v>73</v>
      </c>
      <c r="C62" s="92" t="s">
        <v>18</v>
      </c>
      <c r="D62" s="92" t="s">
        <v>26</v>
      </c>
      <c r="E62" s="93" t="s">
        <v>413</v>
      </c>
      <c r="F62" s="92" t="s">
        <v>71</v>
      </c>
      <c r="G62" s="75">
        <f>G63</f>
        <v>685</v>
      </c>
      <c r="H62" s="75">
        <f>H63</f>
        <v>0</v>
      </c>
    </row>
    <row r="63" spans="1:8" s="157" customFormat="1" ht="48" customHeight="1">
      <c r="A63" s="90" t="s">
        <v>322</v>
      </c>
      <c r="B63" s="91" t="s">
        <v>415</v>
      </c>
      <c r="C63" s="92" t="s">
        <v>18</v>
      </c>
      <c r="D63" s="92" t="s">
        <v>26</v>
      </c>
      <c r="E63" s="93" t="s">
        <v>413</v>
      </c>
      <c r="F63" s="92" t="s">
        <v>416</v>
      </c>
      <c r="G63" s="75">
        <v>685</v>
      </c>
      <c r="H63" s="75">
        <v>0</v>
      </c>
    </row>
    <row r="64" spans="1:8" ht="72" customHeight="1">
      <c r="A64" s="90" t="s">
        <v>320</v>
      </c>
      <c r="B64" s="91" t="s">
        <v>91</v>
      </c>
      <c r="C64" s="92" t="s">
        <v>18</v>
      </c>
      <c r="D64" s="92" t="s">
        <v>26</v>
      </c>
      <c r="E64" s="93" t="s">
        <v>129</v>
      </c>
      <c r="F64" s="92"/>
      <c r="G64" s="83">
        <f>G65</f>
        <v>8.1</v>
      </c>
      <c r="H64" s="83">
        <f>H65</f>
        <v>8.1</v>
      </c>
    </row>
    <row r="65" spans="1:8" ht="45" customHeight="1">
      <c r="A65" s="90" t="s">
        <v>321</v>
      </c>
      <c r="B65" s="91" t="s">
        <v>121</v>
      </c>
      <c r="C65" s="92" t="s">
        <v>18</v>
      </c>
      <c r="D65" s="92" t="s">
        <v>26</v>
      </c>
      <c r="E65" s="93" t="s">
        <v>129</v>
      </c>
      <c r="F65" s="92" t="s">
        <v>70</v>
      </c>
      <c r="G65" s="83">
        <f>G66</f>
        <v>8.1</v>
      </c>
      <c r="H65" s="83">
        <f>H66</f>
        <v>8.1</v>
      </c>
    </row>
    <row r="66" spans="1:8" ht="45">
      <c r="A66" s="90" t="s">
        <v>414</v>
      </c>
      <c r="B66" s="91" t="s">
        <v>72</v>
      </c>
      <c r="C66" s="92" t="s">
        <v>18</v>
      </c>
      <c r="D66" s="92" t="s">
        <v>26</v>
      </c>
      <c r="E66" s="93" t="s">
        <v>129</v>
      </c>
      <c r="F66" s="92" t="s">
        <v>68</v>
      </c>
      <c r="G66" s="83">
        <v>8.1</v>
      </c>
      <c r="H66" s="83">
        <v>8.1</v>
      </c>
    </row>
    <row r="67" spans="1:8" s="1" customFormat="1" ht="44.25" customHeight="1">
      <c r="A67" s="28" t="s">
        <v>323</v>
      </c>
      <c r="B67" s="77" t="s">
        <v>27</v>
      </c>
      <c r="C67" s="68" t="s">
        <v>18</v>
      </c>
      <c r="D67" s="68" t="s">
        <v>28</v>
      </c>
      <c r="E67" s="69"/>
      <c r="F67" s="65"/>
      <c r="G67" s="81">
        <f>G68</f>
        <v>72</v>
      </c>
      <c r="H67" s="81">
        <f>H68</f>
        <v>43.3</v>
      </c>
    </row>
    <row r="68" spans="1:8" ht="61.5" customHeight="1">
      <c r="A68" s="28" t="s">
        <v>324</v>
      </c>
      <c r="B68" s="82" t="s">
        <v>215</v>
      </c>
      <c r="C68" s="68" t="s">
        <v>18</v>
      </c>
      <c r="D68" s="68" t="s">
        <v>216</v>
      </c>
      <c r="E68" s="69"/>
      <c r="F68" s="68"/>
      <c r="G68" s="81">
        <f>G69+G72</f>
        <v>72</v>
      </c>
      <c r="H68" s="81">
        <f>H69+H72</f>
        <v>43.3</v>
      </c>
    </row>
    <row r="69" spans="1:8" s="1" customFormat="1" ht="110.25" customHeight="1">
      <c r="A69" s="33" t="s">
        <v>325</v>
      </c>
      <c r="B69" s="64" t="s">
        <v>385</v>
      </c>
      <c r="C69" s="65" t="s">
        <v>18</v>
      </c>
      <c r="D69" s="65" t="s">
        <v>216</v>
      </c>
      <c r="E69" s="66" t="s">
        <v>107</v>
      </c>
      <c r="F69" s="65"/>
      <c r="G69" s="83">
        <f>G71</f>
        <v>2</v>
      </c>
      <c r="H69" s="83">
        <f>H71</f>
        <v>1.3</v>
      </c>
    </row>
    <row r="70" spans="1:8" s="1" customFormat="1" ht="37.5" customHeight="1">
      <c r="A70" s="33" t="s">
        <v>326</v>
      </c>
      <c r="B70" s="64" t="s">
        <v>121</v>
      </c>
      <c r="C70" s="65" t="s">
        <v>18</v>
      </c>
      <c r="D70" s="65" t="s">
        <v>216</v>
      </c>
      <c r="E70" s="66" t="s">
        <v>107</v>
      </c>
      <c r="F70" s="65" t="s">
        <v>70</v>
      </c>
      <c r="G70" s="83">
        <f>G71</f>
        <v>2</v>
      </c>
      <c r="H70" s="83">
        <f>H71</f>
        <v>1.3</v>
      </c>
    </row>
    <row r="71" spans="1:8" s="1" customFormat="1" ht="51.75" customHeight="1">
      <c r="A71" s="33" t="s">
        <v>327</v>
      </c>
      <c r="B71" s="64" t="s">
        <v>72</v>
      </c>
      <c r="C71" s="65" t="s">
        <v>18</v>
      </c>
      <c r="D71" s="65" t="s">
        <v>216</v>
      </c>
      <c r="E71" s="66" t="s">
        <v>107</v>
      </c>
      <c r="F71" s="65" t="s">
        <v>68</v>
      </c>
      <c r="G71" s="83">
        <v>2</v>
      </c>
      <c r="H71" s="83">
        <v>1.3</v>
      </c>
    </row>
    <row r="72" spans="1:8" ht="90">
      <c r="A72" s="33" t="s">
        <v>328</v>
      </c>
      <c r="B72" s="64" t="s">
        <v>119</v>
      </c>
      <c r="C72" s="65" t="s">
        <v>18</v>
      </c>
      <c r="D72" s="65" t="s">
        <v>216</v>
      </c>
      <c r="E72" s="66" t="s">
        <v>108</v>
      </c>
      <c r="F72" s="65"/>
      <c r="G72" s="83">
        <f>G73</f>
        <v>70</v>
      </c>
      <c r="H72" s="83">
        <f>H73</f>
        <v>42</v>
      </c>
    </row>
    <row r="73" spans="1:8" ht="30">
      <c r="A73" s="33" t="s">
        <v>329</v>
      </c>
      <c r="B73" s="64" t="s">
        <v>121</v>
      </c>
      <c r="C73" s="65" t="s">
        <v>18</v>
      </c>
      <c r="D73" s="65" t="s">
        <v>216</v>
      </c>
      <c r="E73" s="66" t="s">
        <v>108</v>
      </c>
      <c r="F73" s="65" t="s">
        <v>70</v>
      </c>
      <c r="G73" s="83">
        <f>G74</f>
        <v>70</v>
      </c>
      <c r="H73" s="83">
        <f>H74</f>
        <v>42</v>
      </c>
    </row>
    <row r="74" spans="1:8" ht="56.25" customHeight="1">
      <c r="A74" s="33" t="s">
        <v>330</v>
      </c>
      <c r="B74" s="64" t="s">
        <v>72</v>
      </c>
      <c r="C74" s="65" t="s">
        <v>18</v>
      </c>
      <c r="D74" s="65" t="s">
        <v>216</v>
      </c>
      <c r="E74" s="66" t="s">
        <v>108</v>
      </c>
      <c r="F74" s="65" t="s">
        <v>68</v>
      </c>
      <c r="G74" s="83">
        <v>70</v>
      </c>
      <c r="H74" s="83">
        <v>42</v>
      </c>
    </row>
    <row r="75" spans="1:8" s="1" customFormat="1" ht="45" customHeight="1">
      <c r="A75" s="28" t="s">
        <v>165</v>
      </c>
      <c r="B75" s="78" t="s">
        <v>29</v>
      </c>
      <c r="C75" s="68" t="s">
        <v>18</v>
      </c>
      <c r="D75" s="68" t="s">
        <v>30</v>
      </c>
      <c r="E75" s="66"/>
      <c r="F75" s="65"/>
      <c r="G75" s="81">
        <f>G76+G80</f>
        <v>520</v>
      </c>
      <c r="H75" s="81">
        <f>H76+H80</f>
        <v>349.7</v>
      </c>
    </row>
    <row r="76" spans="1:8" ht="30" customHeight="1">
      <c r="A76" s="28" t="s">
        <v>166</v>
      </c>
      <c r="B76" s="95" t="s">
        <v>31</v>
      </c>
      <c r="C76" s="68" t="s">
        <v>18</v>
      </c>
      <c r="D76" s="68" t="s">
        <v>32</v>
      </c>
      <c r="E76" s="69"/>
      <c r="F76" s="68"/>
      <c r="G76" s="81">
        <f>G77</f>
        <v>320</v>
      </c>
      <c r="H76" s="81">
        <f>H77</f>
        <v>310.7</v>
      </c>
    </row>
    <row r="77" spans="1:8" ht="58.5" customHeight="1">
      <c r="A77" s="33" t="s">
        <v>167</v>
      </c>
      <c r="B77" s="44" t="s">
        <v>120</v>
      </c>
      <c r="C77" s="65" t="s">
        <v>18</v>
      </c>
      <c r="D77" s="65" t="s">
        <v>32</v>
      </c>
      <c r="E77" s="66" t="s">
        <v>109</v>
      </c>
      <c r="F77" s="65"/>
      <c r="G77" s="83">
        <f>G79</f>
        <v>320</v>
      </c>
      <c r="H77" s="83">
        <f>H79</f>
        <v>310.7</v>
      </c>
    </row>
    <row r="78" spans="1:13" ht="41.25" customHeight="1">
      <c r="A78" s="33" t="s">
        <v>168</v>
      </c>
      <c r="B78" s="44" t="s">
        <v>121</v>
      </c>
      <c r="C78" s="65" t="s">
        <v>18</v>
      </c>
      <c r="D78" s="65" t="s">
        <v>32</v>
      </c>
      <c r="E78" s="66" t="s">
        <v>109</v>
      </c>
      <c r="F78" s="65" t="s">
        <v>70</v>
      </c>
      <c r="G78" s="83">
        <f>G79</f>
        <v>320</v>
      </c>
      <c r="H78" s="83">
        <f>H79</f>
        <v>310.7</v>
      </c>
      <c r="M78" s="11"/>
    </row>
    <row r="79" spans="1:8" ht="40.5" customHeight="1">
      <c r="A79" s="33" t="s">
        <v>169</v>
      </c>
      <c r="B79" s="44" t="s">
        <v>72</v>
      </c>
      <c r="C79" s="65" t="s">
        <v>18</v>
      </c>
      <c r="D79" s="65" t="s">
        <v>32</v>
      </c>
      <c r="E79" s="66" t="s">
        <v>109</v>
      </c>
      <c r="F79" s="65" t="s">
        <v>68</v>
      </c>
      <c r="G79" s="83">
        <v>320</v>
      </c>
      <c r="H79" s="83">
        <v>310.7</v>
      </c>
    </row>
    <row r="80" spans="1:8" s="1" customFormat="1" ht="40.5" customHeight="1">
      <c r="A80" s="28" t="s">
        <v>331</v>
      </c>
      <c r="B80" s="78" t="s">
        <v>304</v>
      </c>
      <c r="C80" s="68" t="s">
        <v>18</v>
      </c>
      <c r="D80" s="68" t="s">
        <v>305</v>
      </c>
      <c r="E80" s="66"/>
      <c r="F80" s="65"/>
      <c r="G80" s="81">
        <f>G81</f>
        <v>200</v>
      </c>
      <c r="H80" s="81">
        <f>H81</f>
        <v>39</v>
      </c>
    </row>
    <row r="81" spans="1:8" s="1" customFormat="1" ht="51.75" customHeight="1">
      <c r="A81" s="33" t="s">
        <v>332</v>
      </c>
      <c r="B81" s="64" t="s">
        <v>151</v>
      </c>
      <c r="C81" s="65" t="s">
        <v>18</v>
      </c>
      <c r="D81" s="65" t="s">
        <v>305</v>
      </c>
      <c r="E81" s="66" t="s">
        <v>389</v>
      </c>
      <c r="F81" s="65"/>
      <c r="G81" s="83">
        <f>G83</f>
        <v>200</v>
      </c>
      <c r="H81" s="83">
        <f>H83</f>
        <v>39</v>
      </c>
    </row>
    <row r="82" spans="1:8" s="1" customFormat="1" ht="40.5" customHeight="1">
      <c r="A82" s="33" t="s">
        <v>333</v>
      </c>
      <c r="B82" s="44" t="s">
        <v>121</v>
      </c>
      <c r="C82" s="65" t="s">
        <v>18</v>
      </c>
      <c r="D82" s="65" t="s">
        <v>305</v>
      </c>
      <c r="E82" s="66" t="s">
        <v>389</v>
      </c>
      <c r="F82" s="65" t="s">
        <v>70</v>
      </c>
      <c r="G82" s="83">
        <f>G83</f>
        <v>200</v>
      </c>
      <c r="H82" s="83">
        <f>H83</f>
        <v>39</v>
      </c>
    </row>
    <row r="83" spans="1:8" s="1" customFormat="1" ht="40.5" customHeight="1">
      <c r="A83" s="33" t="s">
        <v>334</v>
      </c>
      <c r="B83" s="44" t="s">
        <v>72</v>
      </c>
      <c r="C83" s="65" t="s">
        <v>18</v>
      </c>
      <c r="D83" s="65" t="s">
        <v>305</v>
      </c>
      <c r="E83" s="66" t="s">
        <v>389</v>
      </c>
      <c r="F83" s="65" t="s">
        <v>68</v>
      </c>
      <c r="G83" s="83">
        <f>650-450</f>
        <v>200</v>
      </c>
      <c r="H83" s="83">
        <v>39</v>
      </c>
    </row>
    <row r="84" spans="1:8" s="1" customFormat="1" ht="44.25" customHeight="1">
      <c r="A84" s="28" t="s">
        <v>170</v>
      </c>
      <c r="B84" s="77" t="s">
        <v>33</v>
      </c>
      <c r="C84" s="68" t="s">
        <v>18</v>
      </c>
      <c r="D84" s="68" t="s">
        <v>34</v>
      </c>
      <c r="E84" s="69"/>
      <c r="F84" s="65"/>
      <c r="G84" s="81">
        <f>G85</f>
        <v>47975.5</v>
      </c>
      <c r="H84" s="81">
        <f>H85</f>
        <v>40370.9</v>
      </c>
    </row>
    <row r="85" spans="1:8" ht="34.5" customHeight="1">
      <c r="A85" s="28" t="s">
        <v>171</v>
      </c>
      <c r="B85" s="82" t="s">
        <v>90</v>
      </c>
      <c r="C85" s="68" t="s">
        <v>18</v>
      </c>
      <c r="D85" s="68" t="s">
        <v>35</v>
      </c>
      <c r="E85" s="69"/>
      <c r="F85" s="68"/>
      <c r="G85" s="81">
        <f>G86+G89+G94</f>
        <v>47975.5</v>
      </c>
      <c r="H85" s="81">
        <f>H86+H89+H94</f>
        <v>40370.9</v>
      </c>
    </row>
    <row r="86" spans="1:8" s="1" customFormat="1" ht="28.5" customHeight="1">
      <c r="A86" s="33" t="s">
        <v>172</v>
      </c>
      <c r="B86" s="64" t="s">
        <v>178</v>
      </c>
      <c r="C86" s="65" t="s">
        <v>18</v>
      </c>
      <c r="D86" s="65" t="s">
        <v>35</v>
      </c>
      <c r="E86" s="66" t="s">
        <v>110</v>
      </c>
      <c r="F86" s="65"/>
      <c r="G86" s="83">
        <f>G87</f>
        <v>32983.1</v>
      </c>
      <c r="H86" s="83">
        <f>H87</f>
        <v>30515.7</v>
      </c>
    </row>
    <row r="87" spans="1:8" s="1" customFormat="1" ht="31.5" customHeight="1">
      <c r="A87" s="33" t="s">
        <v>173</v>
      </c>
      <c r="B87" s="64" t="s">
        <v>121</v>
      </c>
      <c r="C87" s="65" t="s">
        <v>18</v>
      </c>
      <c r="D87" s="65" t="s">
        <v>35</v>
      </c>
      <c r="E87" s="66" t="s">
        <v>110</v>
      </c>
      <c r="F87" s="65" t="s">
        <v>70</v>
      </c>
      <c r="G87" s="83">
        <f>G88</f>
        <v>32983.1</v>
      </c>
      <c r="H87" s="83">
        <f>H88</f>
        <v>30515.7</v>
      </c>
    </row>
    <row r="88" spans="1:8" s="1" customFormat="1" ht="40.5" customHeight="1">
      <c r="A88" s="33" t="s">
        <v>174</v>
      </c>
      <c r="B88" s="64" t="s">
        <v>72</v>
      </c>
      <c r="C88" s="65" t="s">
        <v>18</v>
      </c>
      <c r="D88" s="65" t="s">
        <v>35</v>
      </c>
      <c r="E88" s="66" t="s">
        <v>110</v>
      </c>
      <c r="F88" s="65" t="s">
        <v>68</v>
      </c>
      <c r="G88" s="83">
        <f>32018.4+964.7</f>
        <v>32983.1</v>
      </c>
      <c r="H88" s="83">
        <v>30515.7</v>
      </c>
    </row>
    <row r="89" spans="1:8" s="1" customFormat="1" ht="47.25" customHeight="1">
      <c r="A89" s="33" t="s">
        <v>335</v>
      </c>
      <c r="B89" s="64" t="s">
        <v>144</v>
      </c>
      <c r="C89" s="65" t="s">
        <v>18</v>
      </c>
      <c r="D89" s="65" t="s">
        <v>35</v>
      </c>
      <c r="E89" s="66" t="s">
        <v>111</v>
      </c>
      <c r="F89" s="65"/>
      <c r="G89" s="83">
        <f>G90+G92</f>
        <v>13992.4</v>
      </c>
      <c r="H89" s="83">
        <f>H90+H92</f>
        <v>9399.1</v>
      </c>
    </row>
    <row r="90" spans="1:8" s="1" customFormat="1" ht="40.5" customHeight="1">
      <c r="A90" s="33" t="s">
        <v>336</v>
      </c>
      <c r="B90" s="64" t="s">
        <v>121</v>
      </c>
      <c r="C90" s="65" t="s">
        <v>18</v>
      </c>
      <c r="D90" s="65" t="s">
        <v>35</v>
      </c>
      <c r="E90" s="66" t="s">
        <v>111</v>
      </c>
      <c r="F90" s="65" t="s">
        <v>70</v>
      </c>
      <c r="G90" s="83">
        <f>G91</f>
        <v>13392.4</v>
      </c>
      <c r="H90" s="83">
        <f>H91</f>
        <v>9006.7</v>
      </c>
    </row>
    <row r="91" spans="1:8" s="1" customFormat="1" ht="50.25" customHeight="1">
      <c r="A91" s="33" t="s">
        <v>337</v>
      </c>
      <c r="B91" s="64" t="s">
        <v>72</v>
      </c>
      <c r="C91" s="65" t="s">
        <v>18</v>
      </c>
      <c r="D91" s="65" t="s">
        <v>35</v>
      </c>
      <c r="E91" s="66" t="s">
        <v>111</v>
      </c>
      <c r="F91" s="65" t="s">
        <v>68</v>
      </c>
      <c r="G91" s="83">
        <f>12309.4+1083</f>
        <v>13392.4</v>
      </c>
      <c r="H91" s="83">
        <v>9006.7</v>
      </c>
    </row>
    <row r="92" spans="1:8" s="1" customFormat="1" ht="50.25" customHeight="1">
      <c r="A92" s="33" t="s">
        <v>338</v>
      </c>
      <c r="B92" s="34" t="s">
        <v>73</v>
      </c>
      <c r="C92" s="65" t="s">
        <v>18</v>
      </c>
      <c r="D92" s="65" t="s">
        <v>35</v>
      </c>
      <c r="E92" s="66" t="s">
        <v>111</v>
      </c>
      <c r="F92" s="65" t="s">
        <v>71</v>
      </c>
      <c r="G92" s="83">
        <f>G93</f>
        <v>600</v>
      </c>
      <c r="H92" s="83">
        <f>H93</f>
        <v>392.4</v>
      </c>
    </row>
    <row r="93" spans="1:8" s="1" customFormat="1" ht="50.25" customHeight="1">
      <c r="A93" s="33" t="s">
        <v>339</v>
      </c>
      <c r="B93" s="34" t="s">
        <v>74</v>
      </c>
      <c r="C93" s="65" t="s">
        <v>18</v>
      </c>
      <c r="D93" s="65" t="s">
        <v>35</v>
      </c>
      <c r="E93" s="66" t="s">
        <v>111</v>
      </c>
      <c r="F93" s="65" t="s">
        <v>69</v>
      </c>
      <c r="G93" s="83">
        <v>600</v>
      </c>
      <c r="H93" s="83">
        <v>392.4</v>
      </c>
    </row>
    <row r="94" spans="1:8" ht="36" customHeight="1">
      <c r="A94" s="33" t="s">
        <v>340</v>
      </c>
      <c r="B94" s="64" t="s">
        <v>145</v>
      </c>
      <c r="C94" s="65" t="s">
        <v>18</v>
      </c>
      <c r="D94" s="65" t="s">
        <v>35</v>
      </c>
      <c r="E94" s="66" t="s">
        <v>112</v>
      </c>
      <c r="F94" s="65"/>
      <c r="G94" s="83">
        <f>G95</f>
        <v>1000</v>
      </c>
      <c r="H94" s="83">
        <f>H95</f>
        <v>456.1</v>
      </c>
    </row>
    <row r="95" spans="1:8" s="1" customFormat="1" ht="41.25" customHeight="1">
      <c r="A95" s="33" t="s">
        <v>341</v>
      </c>
      <c r="B95" s="64" t="s">
        <v>121</v>
      </c>
      <c r="C95" s="65" t="s">
        <v>18</v>
      </c>
      <c r="D95" s="65" t="s">
        <v>35</v>
      </c>
      <c r="E95" s="66" t="s">
        <v>112</v>
      </c>
      <c r="F95" s="65" t="s">
        <v>70</v>
      </c>
      <c r="G95" s="83">
        <f>G96</f>
        <v>1000</v>
      </c>
      <c r="H95" s="83">
        <f>H96</f>
        <v>456.1</v>
      </c>
    </row>
    <row r="96" spans="1:8" ht="47.25" customHeight="1">
      <c r="A96" s="33" t="s">
        <v>342</v>
      </c>
      <c r="B96" s="64" t="s">
        <v>72</v>
      </c>
      <c r="C96" s="65" t="s">
        <v>18</v>
      </c>
      <c r="D96" s="65" t="s">
        <v>35</v>
      </c>
      <c r="E96" s="66" t="s">
        <v>112</v>
      </c>
      <c r="F96" s="65" t="s">
        <v>68</v>
      </c>
      <c r="G96" s="83">
        <v>1000</v>
      </c>
      <c r="H96" s="83">
        <v>456.1</v>
      </c>
    </row>
    <row r="97" spans="1:8" s="1" customFormat="1" ht="44.25" customHeight="1">
      <c r="A97" s="28" t="s">
        <v>175</v>
      </c>
      <c r="B97" s="82" t="s">
        <v>182</v>
      </c>
      <c r="C97" s="68" t="s">
        <v>18</v>
      </c>
      <c r="D97" s="68" t="s">
        <v>183</v>
      </c>
      <c r="E97" s="69"/>
      <c r="F97" s="68"/>
      <c r="G97" s="81">
        <f aca="true" t="shared" si="1" ref="G97:H100">G98</f>
        <v>135</v>
      </c>
      <c r="H97" s="81">
        <f t="shared" si="1"/>
        <v>107</v>
      </c>
    </row>
    <row r="98" spans="1:8" s="1" customFormat="1" ht="28.5">
      <c r="A98" s="33" t="s">
        <v>176</v>
      </c>
      <c r="B98" s="82" t="s">
        <v>185</v>
      </c>
      <c r="C98" s="68" t="s">
        <v>18</v>
      </c>
      <c r="D98" s="68" t="s">
        <v>186</v>
      </c>
      <c r="E98" s="69"/>
      <c r="F98" s="68"/>
      <c r="G98" s="81">
        <f t="shared" si="1"/>
        <v>135</v>
      </c>
      <c r="H98" s="81">
        <f t="shared" si="1"/>
        <v>107</v>
      </c>
    </row>
    <row r="99" spans="1:8" s="1" customFormat="1" ht="71.25" customHeight="1">
      <c r="A99" s="33" t="s">
        <v>177</v>
      </c>
      <c r="B99" s="64" t="s">
        <v>188</v>
      </c>
      <c r="C99" s="65" t="s">
        <v>18</v>
      </c>
      <c r="D99" s="65" t="s">
        <v>186</v>
      </c>
      <c r="E99" s="66" t="s">
        <v>189</v>
      </c>
      <c r="F99" s="65"/>
      <c r="G99" s="83">
        <f t="shared" si="1"/>
        <v>135</v>
      </c>
      <c r="H99" s="83">
        <f t="shared" si="1"/>
        <v>107</v>
      </c>
    </row>
    <row r="100" spans="1:8" s="1" customFormat="1" ht="48" customHeight="1">
      <c r="A100" s="33" t="s">
        <v>179</v>
      </c>
      <c r="B100" s="64" t="s">
        <v>121</v>
      </c>
      <c r="C100" s="65" t="s">
        <v>18</v>
      </c>
      <c r="D100" s="65" t="s">
        <v>186</v>
      </c>
      <c r="E100" s="66" t="s">
        <v>189</v>
      </c>
      <c r="F100" s="65" t="s">
        <v>70</v>
      </c>
      <c r="G100" s="83">
        <f t="shared" si="1"/>
        <v>135</v>
      </c>
      <c r="H100" s="83">
        <f t="shared" si="1"/>
        <v>107</v>
      </c>
    </row>
    <row r="101" spans="1:8" s="1" customFormat="1" ht="48" customHeight="1">
      <c r="A101" s="33" t="s">
        <v>180</v>
      </c>
      <c r="B101" s="64" t="s">
        <v>72</v>
      </c>
      <c r="C101" s="65" t="s">
        <v>18</v>
      </c>
      <c r="D101" s="65" t="s">
        <v>186</v>
      </c>
      <c r="E101" s="66" t="s">
        <v>189</v>
      </c>
      <c r="F101" s="65" t="s">
        <v>68</v>
      </c>
      <c r="G101" s="83">
        <v>135</v>
      </c>
      <c r="H101" s="83">
        <v>107</v>
      </c>
    </row>
    <row r="102" spans="1:8" s="1" customFormat="1" ht="26.25" customHeight="1">
      <c r="A102" s="28" t="s">
        <v>181</v>
      </c>
      <c r="B102" s="77" t="s">
        <v>36</v>
      </c>
      <c r="C102" s="68" t="s">
        <v>18</v>
      </c>
      <c r="D102" s="68" t="s">
        <v>37</v>
      </c>
      <c r="E102" s="69"/>
      <c r="F102" s="65"/>
      <c r="G102" s="81">
        <f>G103+G107</f>
        <v>2402.1</v>
      </c>
      <c r="H102" s="81">
        <f>H103+H107</f>
        <v>981.6</v>
      </c>
    </row>
    <row r="103" spans="1:8" ht="36.75" customHeight="1">
      <c r="A103" s="28" t="s">
        <v>184</v>
      </c>
      <c r="B103" s="89" t="s">
        <v>124</v>
      </c>
      <c r="C103" s="68" t="s">
        <v>18</v>
      </c>
      <c r="D103" s="68" t="s">
        <v>123</v>
      </c>
      <c r="E103" s="69"/>
      <c r="F103" s="65"/>
      <c r="G103" s="81">
        <f aca="true" t="shared" si="2" ref="G103:H105">G104</f>
        <v>200</v>
      </c>
      <c r="H103" s="81">
        <f t="shared" si="2"/>
        <v>7.6</v>
      </c>
    </row>
    <row r="104" spans="1:8" s="1" customFormat="1" ht="90">
      <c r="A104" s="33" t="s">
        <v>187</v>
      </c>
      <c r="B104" s="70" t="s">
        <v>126</v>
      </c>
      <c r="C104" s="65" t="s">
        <v>18</v>
      </c>
      <c r="D104" s="65" t="s">
        <v>123</v>
      </c>
      <c r="E104" s="66" t="s">
        <v>125</v>
      </c>
      <c r="F104" s="65"/>
      <c r="G104" s="83">
        <f t="shared" si="2"/>
        <v>200</v>
      </c>
      <c r="H104" s="83">
        <f t="shared" si="2"/>
        <v>7.6</v>
      </c>
    </row>
    <row r="105" spans="1:8" ht="30">
      <c r="A105" s="33" t="s">
        <v>190</v>
      </c>
      <c r="B105" s="64" t="s">
        <v>121</v>
      </c>
      <c r="C105" s="65" t="s">
        <v>18</v>
      </c>
      <c r="D105" s="65" t="s">
        <v>123</v>
      </c>
      <c r="E105" s="66" t="s">
        <v>125</v>
      </c>
      <c r="F105" s="65" t="s">
        <v>70</v>
      </c>
      <c r="G105" s="83">
        <f t="shared" si="2"/>
        <v>200</v>
      </c>
      <c r="H105" s="83">
        <f t="shared" si="2"/>
        <v>7.6</v>
      </c>
    </row>
    <row r="106" spans="1:8" s="1" customFormat="1" ht="45">
      <c r="A106" s="33" t="s">
        <v>191</v>
      </c>
      <c r="B106" s="64" t="s">
        <v>72</v>
      </c>
      <c r="C106" s="65" t="s">
        <v>18</v>
      </c>
      <c r="D106" s="65" t="s">
        <v>123</v>
      </c>
      <c r="E106" s="66" t="s">
        <v>125</v>
      </c>
      <c r="F106" s="65" t="s">
        <v>68</v>
      </c>
      <c r="G106" s="83">
        <v>200</v>
      </c>
      <c r="H106" s="83">
        <v>7.6</v>
      </c>
    </row>
    <row r="107" spans="1:8" s="1" customFormat="1" ht="32.25" customHeight="1">
      <c r="A107" s="28" t="s">
        <v>346</v>
      </c>
      <c r="B107" s="82" t="s">
        <v>146</v>
      </c>
      <c r="C107" s="68" t="s">
        <v>18</v>
      </c>
      <c r="D107" s="68" t="s">
        <v>147</v>
      </c>
      <c r="E107" s="69"/>
      <c r="F107" s="68"/>
      <c r="G107" s="81">
        <f>G111+G114+G117+G120+G108+G123</f>
        <v>2202.1</v>
      </c>
      <c r="H107" s="81">
        <f>H111+H114+H117+H120+H108+H123</f>
        <v>974</v>
      </c>
    </row>
    <row r="108" spans="1:8" s="1" customFormat="1" ht="30.75" customHeight="1">
      <c r="A108" s="33" t="s">
        <v>347</v>
      </c>
      <c r="B108" s="64" t="s">
        <v>148</v>
      </c>
      <c r="C108" s="65" t="s">
        <v>18</v>
      </c>
      <c r="D108" s="65" t="s">
        <v>147</v>
      </c>
      <c r="E108" s="66" t="s">
        <v>149</v>
      </c>
      <c r="F108" s="68"/>
      <c r="G108" s="83">
        <f>G109</f>
        <v>1387.1</v>
      </c>
      <c r="H108" s="83">
        <f>H109</f>
        <v>441.9</v>
      </c>
    </row>
    <row r="109" spans="1:8" s="1" customFormat="1" ht="30" customHeight="1">
      <c r="A109" s="33" t="s">
        <v>348</v>
      </c>
      <c r="B109" s="64" t="s">
        <v>121</v>
      </c>
      <c r="C109" s="65" t="s">
        <v>18</v>
      </c>
      <c r="D109" s="65" t="s">
        <v>147</v>
      </c>
      <c r="E109" s="66" t="s">
        <v>149</v>
      </c>
      <c r="F109" s="65" t="s">
        <v>70</v>
      </c>
      <c r="G109" s="83">
        <f>G110</f>
        <v>1387.1</v>
      </c>
      <c r="H109" s="83">
        <f>H110</f>
        <v>441.9</v>
      </c>
    </row>
    <row r="110" spans="1:8" s="1" customFormat="1" ht="46.5" customHeight="1">
      <c r="A110" s="33" t="s">
        <v>349</v>
      </c>
      <c r="B110" s="64" t="s">
        <v>72</v>
      </c>
      <c r="C110" s="65" t="s">
        <v>18</v>
      </c>
      <c r="D110" s="65" t="s">
        <v>147</v>
      </c>
      <c r="E110" s="66" t="s">
        <v>149</v>
      </c>
      <c r="F110" s="65" t="s">
        <v>68</v>
      </c>
      <c r="G110" s="83">
        <f>1225+162.1</f>
        <v>1387.1</v>
      </c>
      <c r="H110" s="83">
        <v>441.9</v>
      </c>
    </row>
    <row r="111" spans="1:8" s="1" customFormat="1" ht="60.75" customHeight="1">
      <c r="A111" s="33" t="s">
        <v>350</v>
      </c>
      <c r="B111" s="64" t="s">
        <v>150</v>
      </c>
      <c r="C111" s="65" t="s">
        <v>18</v>
      </c>
      <c r="D111" s="65" t="s">
        <v>147</v>
      </c>
      <c r="E111" s="66" t="s">
        <v>387</v>
      </c>
      <c r="F111" s="65"/>
      <c r="G111" s="83">
        <f>G112</f>
        <v>135</v>
      </c>
      <c r="H111" s="83">
        <f>H112</f>
        <v>107</v>
      </c>
    </row>
    <row r="112" spans="1:8" s="1" customFormat="1" ht="35.25" customHeight="1">
      <c r="A112" s="33" t="s">
        <v>351</v>
      </c>
      <c r="B112" s="64" t="s">
        <v>121</v>
      </c>
      <c r="C112" s="65" t="s">
        <v>18</v>
      </c>
      <c r="D112" s="65" t="s">
        <v>147</v>
      </c>
      <c r="E112" s="66" t="s">
        <v>387</v>
      </c>
      <c r="F112" s="65" t="s">
        <v>70</v>
      </c>
      <c r="G112" s="83">
        <f>G113</f>
        <v>135</v>
      </c>
      <c r="H112" s="83">
        <f>H113</f>
        <v>107</v>
      </c>
    </row>
    <row r="113" spans="1:8" s="1" customFormat="1" ht="43.5" customHeight="1">
      <c r="A113" s="33" t="s">
        <v>352</v>
      </c>
      <c r="B113" s="64" t="s">
        <v>72</v>
      </c>
      <c r="C113" s="65" t="s">
        <v>18</v>
      </c>
      <c r="D113" s="65" t="s">
        <v>147</v>
      </c>
      <c r="E113" s="66" t="s">
        <v>387</v>
      </c>
      <c r="F113" s="65" t="s">
        <v>68</v>
      </c>
      <c r="G113" s="83">
        <v>135</v>
      </c>
      <c r="H113" s="83">
        <v>107</v>
      </c>
    </row>
    <row r="114" spans="1:8" s="1" customFormat="1" ht="108" customHeight="1">
      <c r="A114" s="33" t="s">
        <v>353</v>
      </c>
      <c r="B114" s="64" t="s">
        <v>386</v>
      </c>
      <c r="C114" s="65" t="s">
        <v>18</v>
      </c>
      <c r="D114" s="65" t="s">
        <v>147</v>
      </c>
      <c r="E114" s="66" t="s">
        <v>388</v>
      </c>
      <c r="F114" s="65"/>
      <c r="G114" s="83">
        <f>G115</f>
        <v>100</v>
      </c>
      <c r="H114" s="83">
        <f>H115</f>
        <v>29.1</v>
      </c>
    </row>
    <row r="115" spans="1:8" s="1" customFormat="1" ht="37.5" customHeight="1">
      <c r="A115" s="33" t="s">
        <v>354</v>
      </c>
      <c r="B115" s="64" t="s">
        <v>121</v>
      </c>
      <c r="C115" s="65" t="s">
        <v>18</v>
      </c>
      <c r="D115" s="65" t="s">
        <v>147</v>
      </c>
      <c r="E115" s="66" t="s">
        <v>388</v>
      </c>
      <c r="F115" s="65" t="s">
        <v>70</v>
      </c>
      <c r="G115" s="83">
        <f>G116</f>
        <v>100</v>
      </c>
      <c r="H115" s="83">
        <f>H116</f>
        <v>29.1</v>
      </c>
    </row>
    <row r="116" spans="1:8" ht="47.25" customHeight="1">
      <c r="A116" s="33" t="s">
        <v>355</v>
      </c>
      <c r="B116" s="64" t="s">
        <v>72</v>
      </c>
      <c r="C116" s="65" t="s">
        <v>18</v>
      </c>
      <c r="D116" s="65" t="s">
        <v>147</v>
      </c>
      <c r="E116" s="66" t="s">
        <v>388</v>
      </c>
      <c r="F116" s="65" t="s">
        <v>68</v>
      </c>
      <c r="G116" s="83">
        <v>100</v>
      </c>
      <c r="H116" s="83">
        <v>29.1</v>
      </c>
    </row>
    <row r="117" spans="1:8" ht="51.75" customHeight="1">
      <c r="A117" s="33" t="s">
        <v>356</v>
      </c>
      <c r="B117" s="64" t="s">
        <v>151</v>
      </c>
      <c r="C117" s="65" t="s">
        <v>18</v>
      </c>
      <c r="D117" s="65" t="s">
        <v>147</v>
      </c>
      <c r="E117" s="66" t="s">
        <v>389</v>
      </c>
      <c r="F117" s="65"/>
      <c r="G117" s="83">
        <f>G118</f>
        <v>170</v>
      </c>
      <c r="H117" s="83">
        <f>H118</f>
        <v>142</v>
      </c>
    </row>
    <row r="118" spans="1:8" ht="33.75" customHeight="1">
      <c r="A118" s="33" t="s">
        <v>357</v>
      </c>
      <c r="B118" s="64" t="s">
        <v>121</v>
      </c>
      <c r="C118" s="65" t="s">
        <v>18</v>
      </c>
      <c r="D118" s="65" t="s">
        <v>147</v>
      </c>
      <c r="E118" s="66" t="s">
        <v>389</v>
      </c>
      <c r="F118" s="65" t="s">
        <v>70</v>
      </c>
      <c r="G118" s="83">
        <f>G119</f>
        <v>170</v>
      </c>
      <c r="H118" s="83">
        <f>H119</f>
        <v>142</v>
      </c>
    </row>
    <row r="119" spans="1:8" s="1" customFormat="1" ht="46.5" customHeight="1">
      <c r="A119" s="33" t="s">
        <v>358</v>
      </c>
      <c r="B119" s="64" t="s">
        <v>72</v>
      </c>
      <c r="C119" s="65" t="s">
        <v>18</v>
      </c>
      <c r="D119" s="65" t="s">
        <v>147</v>
      </c>
      <c r="E119" s="66" t="s">
        <v>389</v>
      </c>
      <c r="F119" s="65" t="s">
        <v>68</v>
      </c>
      <c r="G119" s="83">
        <v>170</v>
      </c>
      <c r="H119" s="83">
        <v>142</v>
      </c>
    </row>
    <row r="120" spans="1:8" ht="124.5" customHeight="1">
      <c r="A120" s="40" t="s">
        <v>359</v>
      </c>
      <c r="B120" s="94" t="s">
        <v>152</v>
      </c>
      <c r="C120" s="96" t="s">
        <v>18</v>
      </c>
      <c r="D120" s="96" t="s">
        <v>147</v>
      </c>
      <c r="E120" s="97" t="s">
        <v>390</v>
      </c>
      <c r="F120" s="96"/>
      <c r="G120" s="83">
        <f>G121</f>
        <v>340</v>
      </c>
      <c r="H120" s="83">
        <f>H121</f>
        <v>212</v>
      </c>
    </row>
    <row r="121" spans="1:8" ht="30.75" customHeight="1">
      <c r="A121" s="40" t="s">
        <v>360</v>
      </c>
      <c r="B121" s="94" t="s">
        <v>121</v>
      </c>
      <c r="C121" s="96" t="s">
        <v>18</v>
      </c>
      <c r="D121" s="96" t="s">
        <v>147</v>
      </c>
      <c r="E121" s="97" t="s">
        <v>390</v>
      </c>
      <c r="F121" s="96" t="s">
        <v>70</v>
      </c>
      <c r="G121" s="83">
        <f>G122</f>
        <v>340</v>
      </c>
      <c r="H121" s="83">
        <f>H122</f>
        <v>212</v>
      </c>
    </row>
    <row r="122" spans="1:8" ht="63.75" customHeight="1">
      <c r="A122" s="40" t="s">
        <v>361</v>
      </c>
      <c r="B122" s="94" t="s">
        <v>72</v>
      </c>
      <c r="C122" s="96" t="s">
        <v>18</v>
      </c>
      <c r="D122" s="96" t="s">
        <v>147</v>
      </c>
      <c r="E122" s="97" t="s">
        <v>390</v>
      </c>
      <c r="F122" s="96" t="s">
        <v>68</v>
      </c>
      <c r="G122" s="83">
        <f>240+100</f>
        <v>340</v>
      </c>
      <c r="H122" s="83">
        <v>212</v>
      </c>
    </row>
    <row r="123" spans="1:8" s="1" customFormat="1" ht="63.75" customHeight="1">
      <c r="A123" s="33" t="s">
        <v>343</v>
      </c>
      <c r="B123" s="64" t="s">
        <v>379</v>
      </c>
      <c r="C123" s="65" t="s">
        <v>18</v>
      </c>
      <c r="D123" s="96" t="s">
        <v>147</v>
      </c>
      <c r="E123" s="66" t="s">
        <v>391</v>
      </c>
      <c r="F123" s="65"/>
      <c r="G123" s="83">
        <f>G124</f>
        <v>70</v>
      </c>
      <c r="H123" s="83">
        <f>H124</f>
        <v>42</v>
      </c>
    </row>
    <row r="124" spans="1:8" s="1" customFormat="1" ht="63.75" customHeight="1">
      <c r="A124" s="33" t="s">
        <v>344</v>
      </c>
      <c r="B124" s="64" t="s">
        <v>121</v>
      </c>
      <c r="C124" s="65" t="s">
        <v>18</v>
      </c>
      <c r="D124" s="96" t="s">
        <v>147</v>
      </c>
      <c r="E124" s="66" t="s">
        <v>391</v>
      </c>
      <c r="F124" s="65" t="s">
        <v>70</v>
      </c>
      <c r="G124" s="83">
        <f>G125</f>
        <v>70</v>
      </c>
      <c r="H124" s="83">
        <f>H125</f>
        <v>42</v>
      </c>
    </row>
    <row r="125" spans="1:8" s="1" customFormat="1" ht="63.75" customHeight="1">
      <c r="A125" s="33" t="s">
        <v>345</v>
      </c>
      <c r="B125" s="64" t="s">
        <v>72</v>
      </c>
      <c r="C125" s="65" t="s">
        <v>18</v>
      </c>
      <c r="D125" s="96" t="s">
        <v>147</v>
      </c>
      <c r="E125" s="66" t="s">
        <v>391</v>
      </c>
      <c r="F125" s="65" t="s">
        <v>68</v>
      </c>
      <c r="G125" s="83">
        <v>70</v>
      </c>
      <c r="H125" s="83">
        <v>42</v>
      </c>
    </row>
    <row r="126" spans="1:8" ht="23.25" customHeight="1">
      <c r="A126" s="28" t="s">
        <v>192</v>
      </c>
      <c r="B126" s="77" t="s">
        <v>38</v>
      </c>
      <c r="C126" s="68" t="s">
        <v>18</v>
      </c>
      <c r="D126" s="68" t="s">
        <v>39</v>
      </c>
      <c r="E126" s="69"/>
      <c r="F126" s="65"/>
      <c r="G126" s="81">
        <f>G127</f>
        <v>4647.9</v>
      </c>
      <c r="H126" s="81">
        <f>H127</f>
        <v>1888.8</v>
      </c>
    </row>
    <row r="127" spans="1:8" s="1" customFormat="1" ht="28.5" customHeight="1">
      <c r="A127" s="28" t="s">
        <v>193</v>
      </c>
      <c r="B127" s="82" t="s">
        <v>40</v>
      </c>
      <c r="C127" s="68" t="s">
        <v>18</v>
      </c>
      <c r="D127" s="68" t="s">
        <v>41</v>
      </c>
      <c r="E127" s="69"/>
      <c r="F127" s="68"/>
      <c r="G127" s="81">
        <f>G128+G131</f>
        <v>4647.9</v>
      </c>
      <c r="H127" s="81">
        <f>H128+H131</f>
        <v>1888.8</v>
      </c>
    </row>
    <row r="128" spans="1:8" ht="57.75" customHeight="1">
      <c r="A128" s="33" t="s">
        <v>194</v>
      </c>
      <c r="B128" s="64" t="s">
        <v>133</v>
      </c>
      <c r="C128" s="65" t="s">
        <v>18</v>
      </c>
      <c r="D128" s="65" t="s">
        <v>41</v>
      </c>
      <c r="E128" s="66" t="s">
        <v>113</v>
      </c>
      <c r="F128" s="65"/>
      <c r="G128" s="83">
        <f>G129</f>
        <v>2265</v>
      </c>
      <c r="H128" s="83">
        <f>H129</f>
        <v>1318.6</v>
      </c>
    </row>
    <row r="129" spans="1:8" s="1" customFormat="1" ht="39" customHeight="1">
      <c r="A129" s="33" t="s">
        <v>195</v>
      </c>
      <c r="B129" s="64" t="s">
        <v>121</v>
      </c>
      <c r="C129" s="65" t="s">
        <v>18</v>
      </c>
      <c r="D129" s="65" t="s">
        <v>41</v>
      </c>
      <c r="E129" s="66" t="s">
        <v>113</v>
      </c>
      <c r="F129" s="65" t="s">
        <v>70</v>
      </c>
      <c r="G129" s="83">
        <f>G130</f>
        <v>2265</v>
      </c>
      <c r="H129" s="83">
        <f>H130</f>
        <v>1318.6</v>
      </c>
    </row>
    <row r="130" spans="1:8" s="1" customFormat="1" ht="50.25" customHeight="1">
      <c r="A130" s="33" t="s">
        <v>196</v>
      </c>
      <c r="B130" s="64" t="s">
        <v>72</v>
      </c>
      <c r="C130" s="65" t="s">
        <v>18</v>
      </c>
      <c r="D130" s="65" t="s">
        <v>41</v>
      </c>
      <c r="E130" s="66" t="s">
        <v>113</v>
      </c>
      <c r="F130" s="65" t="s">
        <v>68</v>
      </c>
      <c r="G130" s="83">
        <f>2525-260</f>
        <v>2265</v>
      </c>
      <c r="H130" s="83">
        <v>1318.6</v>
      </c>
    </row>
    <row r="131" spans="1:8" s="1" customFormat="1" ht="36.75" customHeight="1">
      <c r="A131" s="33" t="s">
        <v>362</v>
      </c>
      <c r="B131" s="64" t="s">
        <v>89</v>
      </c>
      <c r="C131" s="65" t="s">
        <v>18</v>
      </c>
      <c r="D131" s="65" t="s">
        <v>41</v>
      </c>
      <c r="E131" s="66" t="s">
        <v>114</v>
      </c>
      <c r="F131" s="65"/>
      <c r="G131" s="83">
        <f>G132</f>
        <v>2382.9</v>
      </c>
      <c r="H131" s="83">
        <f>H132</f>
        <v>570.2</v>
      </c>
    </row>
    <row r="132" spans="1:8" s="1" customFormat="1" ht="31.5" customHeight="1">
      <c r="A132" s="33" t="s">
        <v>363</v>
      </c>
      <c r="B132" s="64" t="s">
        <v>121</v>
      </c>
      <c r="C132" s="65" t="s">
        <v>18</v>
      </c>
      <c r="D132" s="65" t="s">
        <v>41</v>
      </c>
      <c r="E132" s="66" t="s">
        <v>114</v>
      </c>
      <c r="F132" s="65" t="s">
        <v>70</v>
      </c>
      <c r="G132" s="83">
        <f>G133</f>
        <v>2382.9</v>
      </c>
      <c r="H132" s="83">
        <f>H133</f>
        <v>570.2</v>
      </c>
    </row>
    <row r="133" spans="1:8" s="1" customFormat="1" ht="49.5" customHeight="1">
      <c r="A133" s="33" t="s">
        <v>364</v>
      </c>
      <c r="B133" s="64" t="s">
        <v>72</v>
      </c>
      <c r="C133" s="65" t="s">
        <v>18</v>
      </c>
      <c r="D133" s="65" t="s">
        <v>41</v>
      </c>
      <c r="E133" s="66" t="s">
        <v>114</v>
      </c>
      <c r="F133" s="65" t="s">
        <v>68</v>
      </c>
      <c r="G133" s="83">
        <f>2629.8-246.9</f>
        <v>2382.9</v>
      </c>
      <c r="H133" s="83">
        <v>570.2</v>
      </c>
    </row>
    <row r="134" spans="1:8" s="1" customFormat="1" ht="25.5" customHeight="1">
      <c r="A134" s="28" t="s">
        <v>197</v>
      </c>
      <c r="B134" s="77" t="s">
        <v>42</v>
      </c>
      <c r="C134" s="68" t="s">
        <v>18</v>
      </c>
      <c r="D134" s="68" t="s">
        <v>43</v>
      </c>
      <c r="E134" s="69"/>
      <c r="F134" s="68"/>
      <c r="G134" s="81">
        <f>G135+G139+G143</f>
        <v>14748.9</v>
      </c>
      <c r="H134" s="81">
        <f>H135+H139+H143</f>
        <v>9671.5</v>
      </c>
    </row>
    <row r="135" spans="1:8" s="1" customFormat="1" ht="15">
      <c r="A135" s="28" t="s">
        <v>212</v>
      </c>
      <c r="B135" s="67" t="s">
        <v>153</v>
      </c>
      <c r="C135" s="68" t="s">
        <v>18</v>
      </c>
      <c r="D135" s="68" t="s">
        <v>154</v>
      </c>
      <c r="E135" s="69"/>
      <c r="F135" s="68"/>
      <c r="G135" s="81">
        <f aca="true" t="shared" si="3" ref="G135:H137">G136</f>
        <v>274</v>
      </c>
      <c r="H135" s="81">
        <f t="shared" si="3"/>
        <v>182.5</v>
      </c>
    </row>
    <row r="136" spans="1:8" s="1" customFormat="1" ht="178.5" customHeight="1">
      <c r="A136" s="33" t="s">
        <v>198</v>
      </c>
      <c r="B136" s="64" t="s">
        <v>155</v>
      </c>
      <c r="C136" s="65" t="s">
        <v>18</v>
      </c>
      <c r="D136" s="65" t="s">
        <v>154</v>
      </c>
      <c r="E136" s="66" t="s">
        <v>130</v>
      </c>
      <c r="F136" s="65"/>
      <c r="G136" s="83">
        <f t="shared" si="3"/>
        <v>274</v>
      </c>
      <c r="H136" s="83">
        <f t="shared" si="3"/>
        <v>182.5</v>
      </c>
    </row>
    <row r="137" spans="1:8" ht="30">
      <c r="A137" s="33" t="s">
        <v>199</v>
      </c>
      <c r="B137" s="70" t="s">
        <v>75</v>
      </c>
      <c r="C137" s="65" t="s">
        <v>18</v>
      </c>
      <c r="D137" s="65" t="s">
        <v>154</v>
      </c>
      <c r="E137" s="66" t="s">
        <v>130</v>
      </c>
      <c r="F137" s="65" t="s">
        <v>67</v>
      </c>
      <c r="G137" s="83">
        <f t="shared" si="3"/>
        <v>274</v>
      </c>
      <c r="H137" s="83">
        <f t="shared" si="3"/>
        <v>182.5</v>
      </c>
    </row>
    <row r="138" spans="1:8" ht="41.25" customHeight="1">
      <c r="A138" s="33" t="s">
        <v>200</v>
      </c>
      <c r="B138" s="94" t="s">
        <v>100</v>
      </c>
      <c r="C138" s="65" t="s">
        <v>18</v>
      </c>
      <c r="D138" s="65" t="s">
        <v>154</v>
      </c>
      <c r="E138" s="66" t="s">
        <v>130</v>
      </c>
      <c r="F138" s="65" t="s">
        <v>99</v>
      </c>
      <c r="G138" s="83">
        <v>274</v>
      </c>
      <c r="H138" s="83">
        <v>182.5</v>
      </c>
    </row>
    <row r="139" spans="1:8" s="1" customFormat="1" ht="27.75" customHeight="1">
      <c r="A139" s="28" t="s">
        <v>365</v>
      </c>
      <c r="B139" s="67" t="s">
        <v>213</v>
      </c>
      <c r="C139" s="68" t="s">
        <v>18</v>
      </c>
      <c r="D139" s="68" t="s">
        <v>214</v>
      </c>
      <c r="E139" s="69"/>
      <c r="F139" s="68"/>
      <c r="G139" s="81">
        <f aca="true" t="shared" si="4" ref="G139:H141">G140</f>
        <v>175.6</v>
      </c>
      <c r="H139" s="81">
        <f t="shared" si="4"/>
        <v>116.9</v>
      </c>
    </row>
    <row r="140" spans="1:8" s="1" customFormat="1" ht="171" customHeight="1">
      <c r="A140" s="33" t="s">
        <v>366</v>
      </c>
      <c r="B140" s="64" t="s">
        <v>155</v>
      </c>
      <c r="C140" s="65" t="s">
        <v>18</v>
      </c>
      <c r="D140" s="65" t="s">
        <v>214</v>
      </c>
      <c r="E140" s="66" t="s">
        <v>130</v>
      </c>
      <c r="F140" s="65"/>
      <c r="G140" s="83">
        <f t="shared" si="4"/>
        <v>175.6</v>
      </c>
      <c r="H140" s="83">
        <f t="shared" si="4"/>
        <v>116.9</v>
      </c>
    </row>
    <row r="141" spans="1:8" s="1" customFormat="1" ht="37.5" customHeight="1">
      <c r="A141" s="33" t="s">
        <v>367</v>
      </c>
      <c r="B141" s="70" t="s">
        <v>75</v>
      </c>
      <c r="C141" s="65" t="s">
        <v>18</v>
      </c>
      <c r="D141" s="65" t="s">
        <v>214</v>
      </c>
      <c r="E141" s="66" t="s">
        <v>130</v>
      </c>
      <c r="F141" s="65" t="s">
        <v>67</v>
      </c>
      <c r="G141" s="83">
        <f t="shared" si="4"/>
        <v>175.6</v>
      </c>
      <c r="H141" s="83">
        <f t="shared" si="4"/>
        <v>116.9</v>
      </c>
    </row>
    <row r="142" spans="1:8" s="1" customFormat="1" ht="41.25" customHeight="1">
      <c r="A142" s="33" t="s">
        <v>368</v>
      </c>
      <c r="B142" s="94" t="s">
        <v>100</v>
      </c>
      <c r="C142" s="65" t="s">
        <v>18</v>
      </c>
      <c r="D142" s="65" t="s">
        <v>214</v>
      </c>
      <c r="E142" s="66" t="s">
        <v>130</v>
      </c>
      <c r="F142" s="65" t="s">
        <v>99</v>
      </c>
      <c r="G142" s="83">
        <v>175.6</v>
      </c>
      <c r="H142" s="83">
        <v>116.9</v>
      </c>
    </row>
    <row r="143" spans="1:8" s="1" customFormat="1" ht="29.25" customHeight="1">
      <c r="A143" s="28" t="s">
        <v>369</v>
      </c>
      <c r="B143" s="67" t="s">
        <v>44</v>
      </c>
      <c r="C143" s="68" t="s">
        <v>18</v>
      </c>
      <c r="D143" s="68" t="s">
        <v>45</v>
      </c>
      <c r="E143" s="69"/>
      <c r="F143" s="68"/>
      <c r="G143" s="81">
        <f>G144+G147</f>
        <v>14299.3</v>
      </c>
      <c r="H143" s="81">
        <f>H144+H147</f>
        <v>9372.1</v>
      </c>
    </row>
    <row r="144" spans="1:8" s="1" customFormat="1" ht="87" customHeight="1">
      <c r="A144" s="33" t="s">
        <v>370</v>
      </c>
      <c r="B144" s="64" t="s">
        <v>92</v>
      </c>
      <c r="C144" s="65" t="s">
        <v>18</v>
      </c>
      <c r="D144" s="65" t="s">
        <v>45</v>
      </c>
      <c r="E144" s="66" t="s">
        <v>131</v>
      </c>
      <c r="F144" s="65"/>
      <c r="G144" s="83">
        <f>G145</f>
        <v>10299.9</v>
      </c>
      <c r="H144" s="83">
        <f>H145</f>
        <v>7160</v>
      </c>
    </row>
    <row r="145" spans="1:8" s="1" customFormat="1" ht="36" customHeight="1">
      <c r="A145" s="33" t="s">
        <v>371</v>
      </c>
      <c r="B145" s="64" t="s">
        <v>75</v>
      </c>
      <c r="C145" s="65" t="s">
        <v>18</v>
      </c>
      <c r="D145" s="65" t="s">
        <v>45</v>
      </c>
      <c r="E145" s="66" t="s">
        <v>131</v>
      </c>
      <c r="F145" s="65" t="s">
        <v>67</v>
      </c>
      <c r="G145" s="83">
        <f>G146</f>
        <v>10299.9</v>
      </c>
      <c r="H145" s="83">
        <f>H146</f>
        <v>7160</v>
      </c>
    </row>
    <row r="146" spans="1:8" ht="32.25" customHeight="1">
      <c r="A146" s="33" t="s">
        <v>372</v>
      </c>
      <c r="B146" s="94" t="s">
        <v>100</v>
      </c>
      <c r="C146" s="96" t="s">
        <v>18</v>
      </c>
      <c r="D146" s="96" t="s">
        <v>45</v>
      </c>
      <c r="E146" s="66" t="s">
        <v>131</v>
      </c>
      <c r="F146" s="96" t="s">
        <v>99</v>
      </c>
      <c r="G146" s="83">
        <v>10299.9</v>
      </c>
      <c r="H146" s="83">
        <v>7160</v>
      </c>
    </row>
    <row r="147" spans="1:8" ht="63.75" customHeight="1">
      <c r="A147" s="33" t="s">
        <v>373</v>
      </c>
      <c r="B147" s="64" t="s">
        <v>93</v>
      </c>
      <c r="C147" s="65" t="s">
        <v>18</v>
      </c>
      <c r="D147" s="65" t="s">
        <v>45</v>
      </c>
      <c r="E147" s="66" t="s">
        <v>132</v>
      </c>
      <c r="F147" s="65"/>
      <c r="G147" s="83">
        <f>G148</f>
        <v>3999.4</v>
      </c>
      <c r="H147" s="83">
        <f>H148</f>
        <v>2212.1</v>
      </c>
    </row>
    <row r="148" spans="1:8" ht="30">
      <c r="A148" s="33" t="s">
        <v>374</v>
      </c>
      <c r="B148" s="64" t="s">
        <v>75</v>
      </c>
      <c r="C148" s="65" t="s">
        <v>18</v>
      </c>
      <c r="D148" s="65" t="s">
        <v>45</v>
      </c>
      <c r="E148" s="66" t="s">
        <v>132</v>
      </c>
      <c r="F148" s="65" t="s">
        <v>67</v>
      </c>
      <c r="G148" s="83">
        <f>G149</f>
        <v>3999.4</v>
      </c>
      <c r="H148" s="83">
        <f>H149</f>
        <v>2212.1</v>
      </c>
    </row>
    <row r="149" spans="1:8" ht="30">
      <c r="A149" s="33" t="s">
        <v>375</v>
      </c>
      <c r="B149" s="94" t="s">
        <v>98</v>
      </c>
      <c r="C149" s="96" t="s">
        <v>18</v>
      </c>
      <c r="D149" s="96" t="s">
        <v>45</v>
      </c>
      <c r="E149" s="66" t="s">
        <v>132</v>
      </c>
      <c r="F149" s="96" t="s">
        <v>97</v>
      </c>
      <c r="G149" s="83">
        <v>3999.4</v>
      </c>
      <c r="H149" s="83">
        <v>2212.1</v>
      </c>
    </row>
    <row r="150" spans="1:8" ht="24" customHeight="1">
      <c r="A150" s="28" t="s">
        <v>201</v>
      </c>
      <c r="B150" s="77" t="s">
        <v>46</v>
      </c>
      <c r="C150" s="68" t="s">
        <v>18</v>
      </c>
      <c r="D150" s="68" t="s">
        <v>47</v>
      </c>
      <c r="E150" s="69"/>
      <c r="F150" s="65"/>
      <c r="G150" s="81">
        <f aca="true" t="shared" si="5" ref="G150:H153">G151</f>
        <v>1826.1999999999998</v>
      </c>
      <c r="H150" s="81">
        <f t="shared" si="5"/>
        <v>615.8</v>
      </c>
    </row>
    <row r="151" spans="1:8" ht="22.5" customHeight="1">
      <c r="A151" s="28" t="s">
        <v>202</v>
      </c>
      <c r="B151" s="82" t="s">
        <v>48</v>
      </c>
      <c r="C151" s="68" t="s">
        <v>18</v>
      </c>
      <c r="D151" s="68" t="s">
        <v>49</v>
      </c>
      <c r="E151" s="69"/>
      <c r="F151" s="68"/>
      <c r="G151" s="81">
        <f t="shared" si="5"/>
        <v>1826.1999999999998</v>
      </c>
      <c r="H151" s="81">
        <f t="shared" si="5"/>
        <v>615.8</v>
      </c>
    </row>
    <row r="152" spans="1:8" ht="115.5" customHeight="1">
      <c r="A152" s="33" t="s">
        <v>203</v>
      </c>
      <c r="B152" s="64" t="s">
        <v>122</v>
      </c>
      <c r="C152" s="65" t="s">
        <v>18</v>
      </c>
      <c r="D152" s="65" t="s">
        <v>49</v>
      </c>
      <c r="E152" s="66" t="s">
        <v>115</v>
      </c>
      <c r="F152" s="65"/>
      <c r="G152" s="83">
        <f t="shared" si="5"/>
        <v>1826.1999999999998</v>
      </c>
      <c r="H152" s="83">
        <f t="shared" si="5"/>
        <v>615.8</v>
      </c>
    </row>
    <row r="153" spans="1:8" ht="35.25" customHeight="1">
      <c r="A153" s="33" t="s">
        <v>204</v>
      </c>
      <c r="B153" s="64" t="s">
        <v>121</v>
      </c>
      <c r="C153" s="65" t="s">
        <v>18</v>
      </c>
      <c r="D153" s="65" t="s">
        <v>49</v>
      </c>
      <c r="E153" s="66" t="s">
        <v>115</v>
      </c>
      <c r="F153" s="65" t="s">
        <v>70</v>
      </c>
      <c r="G153" s="83">
        <f t="shared" si="5"/>
        <v>1826.1999999999998</v>
      </c>
      <c r="H153" s="83">
        <f t="shared" si="5"/>
        <v>615.8</v>
      </c>
    </row>
    <row r="154" spans="1:8" ht="45">
      <c r="A154" s="33" t="s">
        <v>205</v>
      </c>
      <c r="B154" s="64" t="s">
        <v>72</v>
      </c>
      <c r="C154" s="65" t="s">
        <v>18</v>
      </c>
      <c r="D154" s="65" t="s">
        <v>49</v>
      </c>
      <c r="E154" s="66" t="s">
        <v>115</v>
      </c>
      <c r="F154" s="65" t="s">
        <v>68</v>
      </c>
      <c r="G154" s="83">
        <f>1830.6-4.4</f>
        <v>1826.1999999999998</v>
      </c>
      <c r="H154" s="83">
        <v>615.8</v>
      </c>
    </row>
    <row r="155" spans="1:8" ht="32.25" customHeight="1">
      <c r="A155" s="28" t="s">
        <v>206</v>
      </c>
      <c r="B155" s="78" t="s">
        <v>50</v>
      </c>
      <c r="C155" s="68" t="s">
        <v>18</v>
      </c>
      <c r="D155" s="68" t="s">
        <v>51</v>
      </c>
      <c r="E155" s="69"/>
      <c r="F155" s="68"/>
      <c r="G155" s="81">
        <f aca="true" t="shared" si="6" ref="G155:H158">G156</f>
        <v>3304</v>
      </c>
      <c r="H155" s="81">
        <f t="shared" si="6"/>
        <v>1994.7</v>
      </c>
    </row>
    <row r="156" spans="1:8" ht="24" customHeight="1">
      <c r="A156" s="28" t="s">
        <v>207</v>
      </c>
      <c r="B156" s="82" t="s">
        <v>52</v>
      </c>
      <c r="C156" s="68" t="s">
        <v>18</v>
      </c>
      <c r="D156" s="68" t="s">
        <v>53</v>
      </c>
      <c r="E156" s="69"/>
      <c r="F156" s="68"/>
      <c r="G156" s="81">
        <f t="shared" si="6"/>
        <v>3304</v>
      </c>
      <c r="H156" s="81">
        <f t="shared" si="6"/>
        <v>1994.7</v>
      </c>
    </row>
    <row r="157" spans="1:8" ht="150">
      <c r="A157" s="33" t="s">
        <v>208</v>
      </c>
      <c r="B157" s="64" t="s">
        <v>134</v>
      </c>
      <c r="C157" s="65" t="s">
        <v>18</v>
      </c>
      <c r="D157" s="65" t="s">
        <v>53</v>
      </c>
      <c r="E157" s="66" t="s">
        <v>116</v>
      </c>
      <c r="F157" s="65"/>
      <c r="G157" s="83">
        <f t="shared" si="6"/>
        <v>3304</v>
      </c>
      <c r="H157" s="83">
        <f t="shared" si="6"/>
        <v>1994.7</v>
      </c>
    </row>
    <row r="158" spans="1:8" ht="33" customHeight="1">
      <c r="A158" s="33" t="s">
        <v>209</v>
      </c>
      <c r="B158" s="64" t="s">
        <v>121</v>
      </c>
      <c r="C158" s="65" t="s">
        <v>18</v>
      </c>
      <c r="D158" s="65" t="s">
        <v>53</v>
      </c>
      <c r="E158" s="66" t="s">
        <v>116</v>
      </c>
      <c r="F158" s="65" t="s">
        <v>70</v>
      </c>
      <c r="G158" s="83">
        <f t="shared" si="6"/>
        <v>3304</v>
      </c>
      <c r="H158" s="83">
        <f t="shared" si="6"/>
        <v>1994.7</v>
      </c>
    </row>
    <row r="159" spans="1:8" ht="45">
      <c r="A159" s="33" t="s">
        <v>210</v>
      </c>
      <c r="B159" s="64" t="s">
        <v>72</v>
      </c>
      <c r="C159" s="65" t="s">
        <v>18</v>
      </c>
      <c r="D159" s="65" t="s">
        <v>53</v>
      </c>
      <c r="E159" s="66" t="s">
        <v>116</v>
      </c>
      <c r="F159" s="65" t="s">
        <v>68</v>
      </c>
      <c r="G159" s="83">
        <f>3652.5-348.5</f>
        <v>3304</v>
      </c>
      <c r="H159" s="83">
        <v>1994.7</v>
      </c>
    </row>
    <row r="160" spans="1:8" ht="15">
      <c r="A160" s="33"/>
      <c r="B160" s="77" t="s">
        <v>54</v>
      </c>
      <c r="C160" s="98"/>
      <c r="D160" s="98"/>
      <c r="E160" s="98"/>
      <c r="F160" s="68"/>
      <c r="G160" s="74">
        <f>G12+G35</f>
        <v>107216.09999999999</v>
      </c>
      <c r="H160" s="74">
        <f>H12+H35</f>
        <v>75241.70000000001</v>
      </c>
    </row>
  </sheetData>
  <sheetProtection/>
  <mergeCells count="9">
    <mergeCell ref="A7:E7"/>
    <mergeCell ref="A9:G9"/>
    <mergeCell ref="A3:G3"/>
    <mergeCell ref="A4:G4"/>
    <mergeCell ref="E1:G1"/>
    <mergeCell ref="A5:G5"/>
    <mergeCell ref="A6:G6"/>
    <mergeCell ref="A8:G8"/>
    <mergeCell ref="D2:G2"/>
  </mergeCells>
  <printOptions/>
  <pageMargins left="0.3937007874015748" right="0" top="0" bottom="0" header="0" footer="0"/>
  <pageSetup fitToHeight="0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5" width="16.421875" style="1" customWidth="1"/>
    <col min="6" max="6" width="17.00390625" style="1" customWidth="1"/>
    <col min="7" max="16384" width="9.140625" style="1" customWidth="1"/>
  </cols>
  <sheetData>
    <row r="1" ht="16.5">
      <c r="E1" s="104"/>
    </row>
    <row r="2" spans="2:5" ht="15.75">
      <c r="B2" s="179" t="s">
        <v>78</v>
      </c>
      <c r="C2" s="180"/>
      <c r="D2" s="180"/>
      <c r="E2" s="180"/>
    </row>
    <row r="3" spans="1:7" ht="15.75">
      <c r="A3" s="173" t="s">
        <v>394</v>
      </c>
      <c r="B3" s="173"/>
      <c r="C3" s="173"/>
      <c r="D3" s="173"/>
      <c r="E3" s="173"/>
      <c r="F3" s="153"/>
      <c r="G3" s="153"/>
    </row>
    <row r="4" spans="1:7" ht="15.75" customHeight="1">
      <c r="A4" s="162" t="s">
        <v>396</v>
      </c>
      <c r="B4" s="162"/>
      <c r="C4" s="162"/>
      <c r="D4" s="162"/>
      <c r="E4" s="162"/>
      <c r="F4" s="153"/>
      <c r="G4" s="153"/>
    </row>
    <row r="5" spans="1:7" ht="15.75" customHeight="1">
      <c r="A5" s="162" t="s">
        <v>395</v>
      </c>
      <c r="B5" s="162"/>
      <c r="C5" s="162"/>
      <c r="D5" s="162"/>
      <c r="E5" s="162"/>
      <c r="F5" s="153"/>
      <c r="G5" s="153"/>
    </row>
    <row r="6" spans="1:7" ht="15.75" customHeight="1">
      <c r="A6" s="178" t="s">
        <v>401</v>
      </c>
      <c r="B6" s="178"/>
      <c r="C6" s="178"/>
      <c r="D6" s="178"/>
      <c r="E6" s="178"/>
      <c r="F6" s="21"/>
      <c r="G6" s="21"/>
    </row>
    <row r="7" spans="1:5" ht="15.75" customHeight="1">
      <c r="A7" s="21"/>
      <c r="B7" s="21"/>
      <c r="C7" s="21"/>
      <c r="D7" s="21"/>
      <c r="E7" s="150"/>
    </row>
    <row r="8" spans="1:5" ht="15.75" customHeight="1">
      <c r="A8" s="18"/>
      <c r="B8" s="18"/>
      <c r="C8" s="18"/>
      <c r="D8" s="18"/>
      <c r="E8" s="151"/>
    </row>
    <row r="9" spans="1:6" ht="15.75" customHeight="1">
      <c r="A9" s="176"/>
      <c r="B9" s="176"/>
      <c r="C9" s="176"/>
      <c r="D9" s="176"/>
      <c r="E9" s="181"/>
      <c r="F9" s="24"/>
    </row>
    <row r="10" spans="1:5" ht="83.25" customHeight="1">
      <c r="A10" s="172" t="s">
        <v>418</v>
      </c>
      <c r="B10" s="172"/>
      <c r="C10" s="172"/>
      <c r="D10" s="172"/>
      <c r="E10" s="172"/>
    </row>
    <row r="11" ht="18.75" customHeight="1">
      <c r="E11" s="12"/>
    </row>
    <row r="12" spans="1:6" ht="61.5" customHeight="1">
      <c r="A12" s="27" t="s">
        <v>1</v>
      </c>
      <c r="B12" s="27" t="s">
        <v>3</v>
      </c>
      <c r="C12" s="27" t="s">
        <v>4</v>
      </c>
      <c r="D12" s="27" t="s">
        <v>156</v>
      </c>
      <c r="E12" s="27" t="s">
        <v>397</v>
      </c>
      <c r="F12" s="27" t="s">
        <v>419</v>
      </c>
    </row>
    <row r="13" spans="1:6" ht="52.5" customHeight="1">
      <c r="A13" s="27" t="s">
        <v>57</v>
      </c>
      <c r="B13" s="29" t="s">
        <v>58</v>
      </c>
      <c r="C13" s="7"/>
      <c r="D13" s="29"/>
      <c r="E13" s="57">
        <f>E14+E18+E35+E51+E55</f>
        <v>31584.5</v>
      </c>
      <c r="F13" s="57">
        <f>F14+F18+F35+F51+F55</f>
        <v>19218.399999999998</v>
      </c>
    </row>
    <row r="14" spans="1:6" ht="41.25" customHeight="1">
      <c r="A14" s="31" t="s">
        <v>8</v>
      </c>
      <c r="B14" s="32" t="s">
        <v>9</v>
      </c>
      <c r="C14" s="8"/>
      <c r="D14" s="32"/>
      <c r="E14" s="57">
        <f aca="true" t="shared" si="0" ref="E14:F16">E15</f>
        <v>1534.5</v>
      </c>
      <c r="F14" s="57">
        <f t="shared" si="0"/>
        <v>490.4</v>
      </c>
    </row>
    <row r="15" spans="1:6" ht="49.5" customHeight="1">
      <c r="A15" s="34" t="s">
        <v>310</v>
      </c>
      <c r="B15" s="35" t="s">
        <v>9</v>
      </c>
      <c r="C15" s="9" t="s">
        <v>101</v>
      </c>
      <c r="D15" s="32"/>
      <c r="E15" s="71">
        <f t="shared" si="0"/>
        <v>1534.5</v>
      </c>
      <c r="F15" s="71">
        <f t="shared" si="0"/>
        <v>490.4</v>
      </c>
    </row>
    <row r="16" spans="1:6" ht="59.25" customHeight="1">
      <c r="A16" s="34" t="s">
        <v>64</v>
      </c>
      <c r="B16" s="35" t="s">
        <v>9</v>
      </c>
      <c r="C16" s="9" t="s">
        <v>101</v>
      </c>
      <c r="D16" s="35" t="s">
        <v>62</v>
      </c>
      <c r="E16" s="71">
        <f t="shared" si="0"/>
        <v>1534.5</v>
      </c>
      <c r="F16" s="71">
        <f t="shared" si="0"/>
        <v>490.4</v>
      </c>
    </row>
    <row r="17" spans="1:6" ht="33.75" customHeight="1">
      <c r="A17" s="144" t="s">
        <v>66</v>
      </c>
      <c r="B17" s="35" t="s">
        <v>9</v>
      </c>
      <c r="C17" s="9" t="s">
        <v>101</v>
      </c>
      <c r="D17" s="35" t="s">
        <v>63</v>
      </c>
      <c r="E17" s="71">
        <v>1534.5</v>
      </c>
      <c r="F17" s="71">
        <v>490.4</v>
      </c>
    </row>
    <row r="18" spans="1:6" ht="66" customHeight="1">
      <c r="A18" s="31" t="s">
        <v>13</v>
      </c>
      <c r="B18" s="63" t="s">
        <v>14</v>
      </c>
      <c r="C18" s="37"/>
      <c r="D18" s="14"/>
      <c r="E18" s="72">
        <f>E19+E22+E32+E29</f>
        <v>5251.400000000001</v>
      </c>
      <c r="F18" s="72">
        <f>F19+F22+F32+F29</f>
        <v>3533.2</v>
      </c>
    </row>
    <row r="19" spans="1:6" ht="60" customHeight="1">
      <c r="A19" s="34" t="s">
        <v>117</v>
      </c>
      <c r="B19" s="63" t="s">
        <v>14</v>
      </c>
      <c r="C19" s="37" t="s">
        <v>102</v>
      </c>
      <c r="D19" s="14"/>
      <c r="E19" s="72">
        <f>E20</f>
        <v>146.4</v>
      </c>
      <c r="F19" s="72">
        <f>F20</f>
        <v>73.2</v>
      </c>
    </row>
    <row r="20" spans="1:6" ht="60.75" customHeight="1">
      <c r="A20" s="34" t="s">
        <v>64</v>
      </c>
      <c r="B20" s="63" t="s">
        <v>14</v>
      </c>
      <c r="C20" s="37" t="s">
        <v>102</v>
      </c>
      <c r="D20" s="63" t="s">
        <v>62</v>
      </c>
      <c r="E20" s="72">
        <f>E21</f>
        <v>146.4</v>
      </c>
      <c r="F20" s="72">
        <f>F21</f>
        <v>73.2</v>
      </c>
    </row>
    <row r="21" spans="1:6" ht="33" customHeight="1">
      <c r="A21" s="34" t="s">
        <v>66</v>
      </c>
      <c r="B21" s="38" t="s">
        <v>14</v>
      </c>
      <c r="C21" s="39" t="s">
        <v>102</v>
      </c>
      <c r="D21" s="38" t="s">
        <v>63</v>
      </c>
      <c r="E21" s="73">
        <v>146.4</v>
      </c>
      <c r="F21" s="73">
        <v>73.2</v>
      </c>
    </row>
    <row r="22" spans="1:6" ht="49.5" customHeight="1">
      <c r="A22" s="64" t="s">
        <v>157</v>
      </c>
      <c r="B22" s="35" t="s">
        <v>14</v>
      </c>
      <c r="C22" s="9" t="s">
        <v>103</v>
      </c>
      <c r="D22" s="32"/>
      <c r="E22" s="71">
        <f>E23+E25+E27</f>
        <v>4341.800000000001</v>
      </c>
      <c r="F22" s="71">
        <f>F23+F25+F27</f>
        <v>2946.6</v>
      </c>
    </row>
    <row r="23" spans="1:6" ht="61.5" customHeight="1">
      <c r="A23" s="34" t="s">
        <v>64</v>
      </c>
      <c r="B23" s="35" t="s">
        <v>14</v>
      </c>
      <c r="C23" s="9" t="s">
        <v>103</v>
      </c>
      <c r="D23" s="35" t="s">
        <v>62</v>
      </c>
      <c r="E23" s="71">
        <f>E24</f>
        <v>2708.3</v>
      </c>
      <c r="F23" s="71">
        <f>F24</f>
        <v>1784</v>
      </c>
    </row>
    <row r="24" spans="1:6" ht="35.25" customHeight="1">
      <c r="A24" s="34" t="s">
        <v>66</v>
      </c>
      <c r="B24" s="35" t="s">
        <v>14</v>
      </c>
      <c r="C24" s="9" t="s">
        <v>103</v>
      </c>
      <c r="D24" s="35" t="s">
        <v>63</v>
      </c>
      <c r="E24" s="71">
        <v>2708.3</v>
      </c>
      <c r="F24" s="71">
        <v>1784</v>
      </c>
    </row>
    <row r="25" spans="1:6" ht="34.5" customHeight="1">
      <c r="A25" s="34" t="s">
        <v>121</v>
      </c>
      <c r="B25" s="35" t="s">
        <v>14</v>
      </c>
      <c r="C25" s="9" t="s">
        <v>103</v>
      </c>
      <c r="D25" s="35" t="s">
        <v>70</v>
      </c>
      <c r="E25" s="71">
        <f>E26</f>
        <v>1633.4</v>
      </c>
      <c r="F25" s="71">
        <f>F26</f>
        <v>1162.5</v>
      </c>
    </row>
    <row r="26" spans="1:6" ht="30" customHeight="1">
      <c r="A26" s="34" t="s">
        <v>72</v>
      </c>
      <c r="B26" s="35" t="s">
        <v>14</v>
      </c>
      <c r="C26" s="9" t="s">
        <v>103</v>
      </c>
      <c r="D26" s="35" t="s">
        <v>68</v>
      </c>
      <c r="E26" s="71">
        <v>1633.4</v>
      </c>
      <c r="F26" s="71">
        <v>1162.5</v>
      </c>
    </row>
    <row r="27" spans="1:6" ht="21" customHeight="1">
      <c r="A27" s="34" t="s">
        <v>73</v>
      </c>
      <c r="B27" s="35" t="s">
        <v>14</v>
      </c>
      <c r="C27" s="9" t="s">
        <v>103</v>
      </c>
      <c r="D27" s="35" t="s">
        <v>71</v>
      </c>
      <c r="E27" s="71">
        <f>E28</f>
        <v>0.1</v>
      </c>
      <c r="F27" s="71">
        <f>F28</f>
        <v>0.1</v>
      </c>
    </row>
    <row r="28" spans="1:6" ht="21" customHeight="1">
      <c r="A28" s="34" t="s">
        <v>74</v>
      </c>
      <c r="B28" s="35" t="s">
        <v>14</v>
      </c>
      <c r="C28" s="9" t="s">
        <v>103</v>
      </c>
      <c r="D28" s="35" t="s">
        <v>69</v>
      </c>
      <c r="E28" s="71">
        <v>0.1</v>
      </c>
      <c r="F28" s="71">
        <v>0.1</v>
      </c>
    </row>
    <row r="29" spans="1:6" ht="48.75" customHeight="1">
      <c r="A29" s="64" t="s">
        <v>158</v>
      </c>
      <c r="B29" s="65" t="s">
        <v>14</v>
      </c>
      <c r="C29" s="66" t="s">
        <v>159</v>
      </c>
      <c r="D29" s="68"/>
      <c r="E29" s="83">
        <f>E30</f>
        <v>667.2</v>
      </c>
      <c r="F29" s="83">
        <f>F30</f>
        <v>441.4</v>
      </c>
    </row>
    <row r="30" spans="1:6" ht="64.5" customHeight="1">
      <c r="A30" s="64" t="s">
        <v>64</v>
      </c>
      <c r="B30" s="65" t="s">
        <v>14</v>
      </c>
      <c r="C30" s="66" t="s">
        <v>159</v>
      </c>
      <c r="D30" s="65" t="s">
        <v>62</v>
      </c>
      <c r="E30" s="83">
        <f>E31</f>
        <v>667.2</v>
      </c>
      <c r="F30" s="83">
        <f>F31</f>
        <v>441.4</v>
      </c>
    </row>
    <row r="31" spans="1:6" ht="29.25" customHeight="1">
      <c r="A31" s="64" t="s">
        <v>66</v>
      </c>
      <c r="B31" s="65" t="s">
        <v>14</v>
      </c>
      <c r="C31" s="66" t="s">
        <v>159</v>
      </c>
      <c r="D31" s="65" t="s">
        <v>63</v>
      </c>
      <c r="E31" s="83">
        <v>667.2</v>
      </c>
      <c r="F31" s="83">
        <v>441.4</v>
      </c>
    </row>
    <row r="32" spans="1:6" ht="47.25" customHeight="1">
      <c r="A32" s="34" t="s">
        <v>55</v>
      </c>
      <c r="B32" s="35" t="s">
        <v>14</v>
      </c>
      <c r="C32" s="9" t="s">
        <v>106</v>
      </c>
      <c r="D32" s="35"/>
      <c r="E32" s="71">
        <f>E33</f>
        <v>96</v>
      </c>
      <c r="F32" s="71">
        <f>F33</f>
        <v>72</v>
      </c>
    </row>
    <row r="33" spans="1:6" ht="18.75" customHeight="1">
      <c r="A33" s="34" t="s">
        <v>73</v>
      </c>
      <c r="B33" s="35" t="s">
        <v>14</v>
      </c>
      <c r="C33" s="9" t="s">
        <v>106</v>
      </c>
      <c r="D33" s="35" t="s">
        <v>71</v>
      </c>
      <c r="E33" s="71">
        <f>E34</f>
        <v>96</v>
      </c>
      <c r="F33" s="71">
        <f>F34</f>
        <v>72</v>
      </c>
    </row>
    <row r="34" spans="1:6" ht="22.5" customHeight="1">
      <c r="A34" s="34" t="s">
        <v>74</v>
      </c>
      <c r="B34" s="35" t="s">
        <v>14</v>
      </c>
      <c r="C34" s="9" t="s">
        <v>106</v>
      </c>
      <c r="D34" s="35" t="s">
        <v>69</v>
      </c>
      <c r="E34" s="71">
        <v>96</v>
      </c>
      <c r="F34" s="71">
        <v>72</v>
      </c>
    </row>
    <row r="35" spans="1:6" ht="60" customHeight="1">
      <c r="A35" s="31" t="s">
        <v>19</v>
      </c>
      <c r="B35" s="32" t="s">
        <v>20</v>
      </c>
      <c r="C35" s="8"/>
      <c r="D35" s="35"/>
      <c r="E35" s="74">
        <f>E36+E39+E46</f>
        <v>23590.5</v>
      </c>
      <c r="F35" s="74">
        <f>F36+F39+F46</f>
        <v>15186.7</v>
      </c>
    </row>
    <row r="36" spans="1:6" ht="49.5" customHeight="1">
      <c r="A36" s="34" t="s">
        <v>309</v>
      </c>
      <c r="B36" s="35" t="s">
        <v>20</v>
      </c>
      <c r="C36" s="9" t="s">
        <v>127</v>
      </c>
      <c r="D36" s="35"/>
      <c r="E36" s="71">
        <f>E37</f>
        <v>1534.5</v>
      </c>
      <c r="F36" s="71">
        <f>F37</f>
        <v>1045.7</v>
      </c>
    </row>
    <row r="37" spans="1:6" ht="61.5" customHeight="1">
      <c r="A37" s="34" t="s">
        <v>64</v>
      </c>
      <c r="B37" s="35" t="s">
        <v>20</v>
      </c>
      <c r="C37" s="9" t="s">
        <v>127</v>
      </c>
      <c r="D37" s="35" t="s">
        <v>62</v>
      </c>
      <c r="E37" s="71">
        <f>E38</f>
        <v>1534.5</v>
      </c>
      <c r="F37" s="71">
        <f>F38</f>
        <v>1045.7</v>
      </c>
    </row>
    <row r="38" spans="1:6" ht="33.75" customHeight="1">
      <c r="A38" s="34" t="s">
        <v>66</v>
      </c>
      <c r="B38" s="35" t="s">
        <v>20</v>
      </c>
      <c r="C38" s="9" t="s">
        <v>127</v>
      </c>
      <c r="D38" s="35" t="s">
        <v>63</v>
      </c>
      <c r="E38" s="71">
        <v>1534.5</v>
      </c>
      <c r="F38" s="71">
        <v>1045.7</v>
      </c>
    </row>
    <row r="39" spans="1:6" ht="74.25" customHeight="1">
      <c r="A39" s="34" t="s">
        <v>118</v>
      </c>
      <c r="B39" s="35" t="s">
        <v>20</v>
      </c>
      <c r="C39" s="9" t="s">
        <v>104</v>
      </c>
      <c r="D39" s="32"/>
      <c r="E39" s="71">
        <f>E40+E42+E44</f>
        <v>17761.1</v>
      </c>
      <c r="F39" s="71">
        <f>F40+F42+F44</f>
        <v>11310.1</v>
      </c>
    </row>
    <row r="40" spans="1:6" ht="64.5" customHeight="1">
      <c r="A40" s="34" t="s">
        <v>64</v>
      </c>
      <c r="B40" s="35" t="s">
        <v>20</v>
      </c>
      <c r="C40" s="9" t="s">
        <v>104</v>
      </c>
      <c r="D40" s="35" t="s">
        <v>62</v>
      </c>
      <c r="E40" s="71">
        <f>E41</f>
        <v>14581.8</v>
      </c>
      <c r="F40" s="71">
        <f>F41</f>
        <v>9995.6</v>
      </c>
    </row>
    <row r="41" spans="1:6" ht="33" customHeight="1">
      <c r="A41" s="34" t="s">
        <v>66</v>
      </c>
      <c r="B41" s="35" t="s">
        <v>20</v>
      </c>
      <c r="C41" s="9" t="s">
        <v>104</v>
      </c>
      <c r="D41" s="35" t="s">
        <v>63</v>
      </c>
      <c r="E41" s="71">
        <v>14581.8</v>
      </c>
      <c r="F41" s="71">
        <v>9995.6</v>
      </c>
    </row>
    <row r="42" spans="1:6" ht="31.5" customHeight="1">
      <c r="A42" s="34" t="s">
        <v>121</v>
      </c>
      <c r="B42" s="35" t="s">
        <v>20</v>
      </c>
      <c r="C42" s="9" t="s">
        <v>104</v>
      </c>
      <c r="D42" s="35" t="s">
        <v>70</v>
      </c>
      <c r="E42" s="71">
        <f>E43</f>
        <v>3179.2</v>
      </c>
      <c r="F42" s="71">
        <f>F43</f>
        <v>1314.4</v>
      </c>
    </row>
    <row r="43" spans="1:6" ht="28.5" customHeight="1">
      <c r="A43" s="34" t="s">
        <v>72</v>
      </c>
      <c r="B43" s="35" t="s">
        <v>20</v>
      </c>
      <c r="C43" s="9" t="s">
        <v>104</v>
      </c>
      <c r="D43" s="35" t="s">
        <v>68</v>
      </c>
      <c r="E43" s="71">
        <v>3179.2</v>
      </c>
      <c r="F43" s="71">
        <v>1314.4</v>
      </c>
    </row>
    <row r="44" spans="1:6" ht="19.5" customHeight="1">
      <c r="A44" s="34" t="s">
        <v>73</v>
      </c>
      <c r="B44" s="35" t="s">
        <v>20</v>
      </c>
      <c r="C44" s="9" t="s">
        <v>104</v>
      </c>
      <c r="D44" s="35" t="s">
        <v>71</v>
      </c>
      <c r="E44" s="71">
        <f>E45</f>
        <v>0.1</v>
      </c>
      <c r="F44" s="71">
        <f>F45</f>
        <v>0.1</v>
      </c>
    </row>
    <row r="45" spans="1:6" ht="18.75" customHeight="1">
      <c r="A45" s="34" t="s">
        <v>74</v>
      </c>
      <c r="B45" s="35" t="s">
        <v>20</v>
      </c>
      <c r="C45" s="9" t="s">
        <v>104</v>
      </c>
      <c r="D45" s="35" t="s">
        <v>69</v>
      </c>
      <c r="E45" s="71">
        <v>0.1</v>
      </c>
      <c r="F45" s="71">
        <v>0.1</v>
      </c>
    </row>
    <row r="46" spans="1:6" ht="60.75" customHeight="1">
      <c r="A46" s="34" t="s">
        <v>94</v>
      </c>
      <c r="B46" s="35" t="s">
        <v>20</v>
      </c>
      <c r="C46" s="9" t="s">
        <v>128</v>
      </c>
      <c r="D46" s="35"/>
      <c r="E46" s="71">
        <f>E47+E49</f>
        <v>4294.9</v>
      </c>
      <c r="F46" s="71">
        <f>F47+F49</f>
        <v>2830.9</v>
      </c>
    </row>
    <row r="47" spans="1:6" ht="63.75" customHeight="1">
      <c r="A47" s="34" t="s">
        <v>64</v>
      </c>
      <c r="B47" s="35" t="s">
        <v>20</v>
      </c>
      <c r="C47" s="9" t="s">
        <v>128</v>
      </c>
      <c r="D47" s="35" t="s">
        <v>62</v>
      </c>
      <c r="E47" s="71">
        <f>E48</f>
        <v>4000.9</v>
      </c>
      <c r="F47" s="71">
        <f>F48</f>
        <v>2733.3</v>
      </c>
    </row>
    <row r="48" spans="1:6" ht="33.75" customHeight="1">
      <c r="A48" s="34" t="s">
        <v>66</v>
      </c>
      <c r="B48" s="35" t="s">
        <v>20</v>
      </c>
      <c r="C48" s="9" t="s">
        <v>128</v>
      </c>
      <c r="D48" s="35" t="s">
        <v>63</v>
      </c>
      <c r="E48" s="71">
        <v>4000.9</v>
      </c>
      <c r="F48" s="71">
        <v>2733.3</v>
      </c>
    </row>
    <row r="49" spans="1:6" ht="34.5" customHeight="1">
      <c r="A49" s="34" t="s">
        <v>121</v>
      </c>
      <c r="B49" s="35" t="s">
        <v>20</v>
      </c>
      <c r="C49" s="9" t="s">
        <v>128</v>
      </c>
      <c r="D49" s="35" t="s">
        <v>70</v>
      </c>
      <c r="E49" s="71">
        <f>E50</f>
        <v>294</v>
      </c>
      <c r="F49" s="71">
        <f>F50</f>
        <v>97.6</v>
      </c>
    </row>
    <row r="50" spans="1:6" ht="33" customHeight="1">
      <c r="A50" s="34" t="s">
        <v>72</v>
      </c>
      <c r="B50" s="35" t="s">
        <v>20</v>
      </c>
      <c r="C50" s="9" t="s">
        <v>128</v>
      </c>
      <c r="D50" s="35" t="s">
        <v>68</v>
      </c>
      <c r="E50" s="71">
        <v>294</v>
      </c>
      <c r="F50" s="71">
        <v>97.6</v>
      </c>
    </row>
    <row r="51" spans="1:6" ht="25.5" customHeight="1">
      <c r="A51" s="31" t="s">
        <v>21</v>
      </c>
      <c r="B51" s="32" t="s">
        <v>22</v>
      </c>
      <c r="C51" s="8"/>
      <c r="D51" s="35"/>
      <c r="E51" s="57">
        <f>E54</f>
        <v>315</v>
      </c>
      <c r="F51" s="57">
        <f>F54</f>
        <v>0</v>
      </c>
    </row>
    <row r="52" spans="1:6" ht="36" customHeight="1">
      <c r="A52" s="34" t="s">
        <v>139</v>
      </c>
      <c r="B52" s="35" t="s">
        <v>22</v>
      </c>
      <c r="C52" s="9" t="s">
        <v>105</v>
      </c>
      <c r="D52" s="35"/>
      <c r="E52" s="71">
        <f>E53</f>
        <v>315</v>
      </c>
      <c r="F52" s="71">
        <f>F53</f>
        <v>0</v>
      </c>
    </row>
    <row r="53" spans="1:6" ht="24.75" customHeight="1">
      <c r="A53" s="34" t="s">
        <v>73</v>
      </c>
      <c r="B53" s="35" t="s">
        <v>22</v>
      </c>
      <c r="C53" s="9" t="s">
        <v>105</v>
      </c>
      <c r="D53" s="35" t="s">
        <v>71</v>
      </c>
      <c r="E53" s="71">
        <f>E54</f>
        <v>315</v>
      </c>
      <c r="F53" s="71">
        <f>F54</f>
        <v>0</v>
      </c>
    </row>
    <row r="54" spans="1:6" ht="24" customHeight="1">
      <c r="A54" s="64" t="s">
        <v>23</v>
      </c>
      <c r="B54" s="35" t="s">
        <v>22</v>
      </c>
      <c r="C54" s="9" t="s">
        <v>105</v>
      </c>
      <c r="D54" s="35" t="s">
        <v>24</v>
      </c>
      <c r="E54" s="71">
        <v>315</v>
      </c>
      <c r="F54" s="71">
        <v>0</v>
      </c>
    </row>
    <row r="55" spans="1:6" ht="32.25" customHeight="1">
      <c r="A55" s="31" t="s">
        <v>25</v>
      </c>
      <c r="B55" s="32" t="s">
        <v>26</v>
      </c>
      <c r="C55" s="8"/>
      <c r="D55" s="32"/>
      <c r="E55" s="57">
        <f>E56+E62+E59</f>
        <v>893.1</v>
      </c>
      <c r="F55" s="57">
        <f>F56+F62+F59</f>
        <v>8.1</v>
      </c>
    </row>
    <row r="56" spans="1:6" ht="36.75" customHeight="1">
      <c r="A56" s="91" t="s">
        <v>163</v>
      </c>
      <c r="B56" s="92" t="s">
        <v>26</v>
      </c>
      <c r="C56" s="93" t="s">
        <v>164</v>
      </c>
      <c r="D56" s="92"/>
      <c r="E56" s="75">
        <f>E57</f>
        <v>200</v>
      </c>
      <c r="F56" s="75">
        <f>F57</f>
        <v>0</v>
      </c>
    </row>
    <row r="57" spans="1:6" ht="36.75" customHeight="1">
      <c r="A57" s="91" t="s">
        <v>121</v>
      </c>
      <c r="B57" s="92" t="s">
        <v>26</v>
      </c>
      <c r="C57" s="93" t="s">
        <v>164</v>
      </c>
      <c r="D57" s="92" t="s">
        <v>70</v>
      </c>
      <c r="E57" s="75">
        <f>E58</f>
        <v>200</v>
      </c>
      <c r="F57" s="75">
        <f>F58</f>
        <v>0</v>
      </c>
    </row>
    <row r="58" spans="1:6" ht="36.75" customHeight="1">
      <c r="A58" s="91" t="s">
        <v>72</v>
      </c>
      <c r="B58" s="92" t="s">
        <v>26</v>
      </c>
      <c r="C58" s="93" t="s">
        <v>164</v>
      </c>
      <c r="D58" s="92" t="s">
        <v>68</v>
      </c>
      <c r="E58" s="75">
        <v>200</v>
      </c>
      <c r="F58" s="75">
        <v>0</v>
      </c>
    </row>
    <row r="59" spans="1:6" s="157" customFormat="1" ht="36.75" customHeight="1">
      <c r="A59" s="91" t="s">
        <v>412</v>
      </c>
      <c r="B59" s="92" t="s">
        <v>26</v>
      </c>
      <c r="C59" s="93" t="s">
        <v>413</v>
      </c>
      <c r="D59" s="92"/>
      <c r="E59" s="75">
        <f>E60</f>
        <v>685</v>
      </c>
      <c r="F59" s="75">
        <v>0</v>
      </c>
    </row>
    <row r="60" spans="1:6" s="157" customFormat="1" ht="36.75" customHeight="1">
      <c r="A60" s="91" t="s">
        <v>73</v>
      </c>
      <c r="B60" s="92" t="s">
        <v>26</v>
      </c>
      <c r="C60" s="93" t="s">
        <v>413</v>
      </c>
      <c r="D60" s="92" t="s">
        <v>71</v>
      </c>
      <c r="E60" s="75">
        <f>E61</f>
        <v>685</v>
      </c>
      <c r="F60" s="75">
        <v>0</v>
      </c>
    </row>
    <row r="61" spans="1:6" s="157" customFormat="1" ht="36.75" customHeight="1">
      <c r="A61" s="91" t="s">
        <v>415</v>
      </c>
      <c r="B61" s="92" t="s">
        <v>26</v>
      </c>
      <c r="C61" s="93" t="s">
        <v>413</v>
      </c>
      <c r="D61" s="92" t="s">
        <v>416</v>
      </c>
      <c r="E61" s="75">
        <v>685</v>
      </c>
      <c r="F61" s="75">
        <v>0</v>
      </c>
    </row>
    <row r="62" spans="1:6" ht="66.75" customHeight="1">
      <c r="A62" s="91" t="s">
        <v>91</v>
      </c>
      <c r="B62" s="92" t="s">
        <v>26</v>
      </c>
      <c r="C62" s="93" t="s">
        <v>129</v>
      </c>
      <c r="D62" s="92"/>
      <c r="E62" s="83">
        <f>E63</f>
        <v>8.1</v>
      </c>
      <c r="F62" s="83">
        <f>F63</f>
        <v>8.1</v>
      </c>
    </row>
    <row r="63" spans="1:6" ht="35.25" customHeight="1">
      <c r="A63" s="91" t="s">
        <v>121</v>
      </c>
      <c r="B63" s="92" t="s">
        <v>26</v>
      </c>
      <c r="C63" s="93" t="s">
        <v>129</v>
      </c>
      <c r="D63" s="92" t="s">
        <v>70</v>
      </c>
      <c r="E63" s="83">
        <f>E64</f>
        <v>8.1</v>
      </c>
      <c r="F63" s="83">
        <f>F64</f>
        <v>8.1</v>
      </c>
    </row>
    <row r="64" spans="1:6" ht="36" customHeight="1">
      <c r="A64" s="91" t="s">
        <v>72</v>
      </c>
      <c r="B64" s="92" t="s">
        <v>26</v>
      </c>
      <c r="C64" s="93" t="s">
        <v>129</v>
      </c>
      <c r="D64" s="92" t="s">
        <v>68</v>
      </c>
      <c r="E64" s="83">
        <v>8.1</v>
      </c>
      <c r="F64" s="83">
        <v>8.1</v>
      </c>
    </row>
    <row r="65" spans="1:6" ht="48.75" customHeight="1">
      <c r="A65" s="27" t="s">
        <v>376</v>
      </c>
      <c r="B65" s="32" t="s">
        <v>28</v>
      </c>
      <c r="C65" s="8"/>
      <c r="D65" s="35"/>
      <c r="E65" s="57">
        <f>E66</f>
        <v>72</v>
      </c>
      <c r="F65" s="57">
        <f>F66</f>
        <v>43.3</v>
      </c>
    </row>
    <row r="66" spans="1:6" ht="51.75" customHeight="1">
      <c r="A66" s="31" t="s">
        <v>377</v>
      </c>
      <c r="B66" s="32" t="s">
        <v>216</v>
      </c>
      <c r="C66" s="8"/>
      <c r="D66" s="32"/>
      <c r="E66" s="57">
        <f>E67+E70</f>
        <v>72</v>
      </c>
      <c r="F66" s="57">
        <f>F67+F70</f>
        <v>43.3</v>
      </c>
    </row>
    <row r="67" spans="1:6" ht="96" customHeight="1">
      <c r="A67" s="64" t="s">
        <v>385</v>
      </c>
      <c r="B67" s="35" t="s">
        <v>216</v>
      </c>
      <c r="C67" s="9" t="s">
        <v>107</v>
      </c>
      <c r="D67" s="35"/>
      <c r="E67" s="71">
        <f>E69</f>
        <v>2</v>
      </c>
      <c r="F67" s="71">
        <f>F69</f>
        <v>1.3</v>
      </c>
    </row>
    <row r="68" spans="1:6" ht="30" customHeight="1">
      <c r="A68" s="34" t="s">
        <v>121</v>
      </c>
      <c r="B68" s="35" t="s">
        <v>216</v>
      </c>
      <c r="C68" s="9" t="s">
        <v>107</v>
      </c>
      <c r="D68" s="35" t="s">
        <v>70</v>
      </c>
      <c r="E68" s="71">
        <f>E69</f>
        <v>2</v>
      </c>
      <c r="F68" s="71">
        <f>F69</f>
        <v>1.3</v>
      </c>
    </row>
    <row r="69" spans="1:6" ht="36.75" customHeight="1">
      <c r="A69" s="34" t="s">
        <v>72</v>
      </c>
      <c r="B69" s="35" t="s">
        <v>216</v>
      </c>
      <c r="C69" s="9" t="s">
        <v>107</v>
      </c>
      <c r="D69" s="35" t="s">
        <v>68</v>
      </c>
      <c r="E69" s="71">
        <v>2</v>
      </c>
      <c r="F69" s="71">
        <v>1.3</v>
      </c>
    </row>
    <row r="70" spans="1:6" ht="78.75" customHeight="1">
      <c r="A70" s="34" t="s">
        <v>119</v>
      </c>
      <c r="B70" s="35" t="s">
        <v>216</v>
      </c>
      <c r="C70" s="9" t="s">
        <v>108</v>
      </c>
      <c r="D70" s="35"/>
      <c r="E70" s="71">
        <f>E71</f>
        <v>70</v>
      </c>
      <c r="F70" s="71">
        <f>F71</f>
        <v>42</v>
      </c>
    </row>
    <row r="71" spans="1:6" ht="32.25" customHeight="1">
      <c r="A71" s="34" t="s">
        <v>121</v>
      </c>
      <c r="B71" s="35" t="s">
        <v>216</v>
      </c>
      <c r="C71" s="9" t="s">
        <v>108</v>
      </c>
      <c r="D71" s="35" t="s">
        <v>70</v>
      </c>
      <c r="E71" s="71">
        <f>E72</f>
        <v>70</v>
      </c>
      <c r="F71" s="71">
        <f>F72</f>
        <v>42</v>
      </c>
    </row>
    <row r="72" spans="1:6" ht="33" customHeight="1">
      <c r="A72" s="34" t="s">
        <v>72</v>
      </c>
      <c r="B72" s="35" t="s">
        <v>216</v>
      </c>
      <c r="C72" s="9" t="s">
        <v>108</v>
      </c>
      <c r="D72" s="35" t="s">
        <v>68</v>
      </c>
      <c r="E72" s="71">
        <v>70</v>
      </c>
      <c r="F72" s="71">
        <v>42</v>
      </c>
    </row>
    <row r="73" spans="1:6" ht="21.75" customHeight="1">
      <c r="A73" s="29" t="s">
        <v>29</v>
      </c>
      <c r="B73" s="32" t="s">
        <v>30</v>
      </c>
      <c r="C73" s="9"/>
      <c r="D73" s="35"/>
      <c r="E73" s="57">
        <f>E74+E78</f>
        <v>520</v>
      </c>
      <c r="F73" s="57">
        <f>F74+F78</f>
        <v>349.7</v>
      </c>
    </row>
    <row r="74" spans="1:6" ht="28.5" customHeight="1">
      <c r="A74" s="58" t="s">
        <v>31</v>
      </c>
      <c r="B74" s="32" t="s">
        <v>32</v>
      </c>
      <c r="C74" s="8"/>
      <c r="D74" s="32"/>
      <c r="E74" s="57">
        <f>E75</f>
        <v>320</v>
      </c>
      <c r="F74" s="57">
        <f>F75</f>
        <v>310.7</v>
      </c>
    </row>
    <row r="75" spans="1:6" ht="47.25" customHeight="1">
      <c r="A75" s="43" t="s">
        <v>120</v>
      </c>
      <c r="B75" s="35" t="s">
        <v>32</v>
      </c>
      <c r="C75" s="9" t="s">
        <v>109</v>
      </c>
      <c r="D75" s="35"/>
      <c r="E75" s="71">
        <f>E77</f>
        <v>320</v>
      </c>
      <c r="F75" s="71">
        <f>F77</f>
        <v>310.7</v>
      </c>
    </row>
    <row r="76" spans="1:6" ht="28.5" customHeight="1">
      <c r="A76" s="44" t="s">
        <v>121</v>
      </c>
      <c r="B76" s="35" t="s">
        <v>32</v>
      </c>
      <c r="C76" s="9" t="s">
        <v>109</v>
      </c>
      <c r="D76" s="35" t="s">
        <v>70</v>
      </c>
      <c r="E76" s="71">
        <f>E77</f>
        <v>320</v>
      </c>
      <c r="F76" s="71">
        <f>F77</f>
        <v>310.7</v>
      </c>
    </row>
    <row r="77" spans="1:6" ht="31.5" customHeight="1">
      <c r="A77" s="44" t="s">
        <v>72</v>
      </c>
      <c r="B77" s="35" t="s">
        <v>32</v>
      </c>
      <c r="C77" s="9" t="s">
        <v>109</v>
      </c>
      <c r="D77" s="35" t="s">
        <v>68</v>
      </c>
      <c r="E77" s="71">
        <v>320</v>
      </c>
      <c r="F77" s="71">
        <v>310.7</v>
      </c>
    </row>
    <row r="78" spans="1:6" ht="24" customHeight="1">
      <c r="A78" s="82" t="s">
        <v>378</v>
      </c>
      <c r="B78" s="68" t="s">
        <v>305</v>
      </c>
      <c r="C78" s="66"/>
      <c r="D78" s="65"/>
      <c r="E78" s="81">
        <f>E79</f>
        <v>200</v>
      </c>
      <c r="F78" s="81">
        <f>F79</f>
        <v>39</v>
      </c>
    </row>
    <row r="79" spans="1:6" ht="43.5" customHeight="1">
      <c r="A79" s="64" t="s">
        <v>151</v>
      </c>
      <c r="B79" s="65" t="s">
        <v>305</v>
      </c>
      <c r="C79" s="9" t="s">
        <v>389</v>
      </c>
      <c r="D79" s="65"/>
      <c r="E79" s="83">
        <f>E81</f>
        <v>200</v>
      </c>
      <c r="F79" s="83">
        <f>F81</f>
        <v>39</v>
      </c>
    </row>
    <row r="80" spans="1:6" ht="30.75" customHeight="1">
      <c r="A80" s="44" t="s">
        <v>121</v>
      </c>
      <c r="B80" s="65" t="s">
        <v>305</v>
      </c>
      <c r="C80" s="9" t="s">
        <v>389</v>
      </c>
      <c r="D80" s="65" t="s">
        <v>70</v>
      </c>
      <c r="E80" s="83">
        <f>E81</f>
        <v>200</v>
      </c>
      <c r="F80" s="83">
        <f>F81</f>
        <v>39</v>
      </c>
    </row>
    <row r="81" spans="1:6" ht="30.75" customHeight="1">
      <c r="A81" s="44" t="s">
        <v>72</v>
      </c>
      <c r="B81" s="65" t="s">
        <v>305</v>
      </c>
      <c r="C81" s="9" t="s">
        <v>389</v>
      </c>
      <c r="D81" s="65" t="s">
        <v>68</v>
      </c>
      <c r="E81" s="83">
        <v>200</v>
      </c>
      <c r="F81" s="83">
        <v>39</v>
      </c>
    </row>
    <row r="82" spans="1:6" ht="30.75" customHeight="1">
      <c r="A82" s="27" t="s">
        <v>33</v>
      </c>
      <c r="B82" s="32" t="s">
        <v>34</v>
      </c>
      <c r="C82" s="8"/>
      <c r="D82" s="35"/>
      <c r="E82" s="57">
        <f>E83</f>
        <v>47975.5</v>
      </c>
      <c r="F82" s="57">
        <f>F83</f>
        <v>40370.9</v>
      </c>
    </row>
    <row r="83" spans="1:6" ht="20.25" customHeight="1">
      <c r="A83" s="31" t="s">
        <v>90</v>
      </c>
      <c r="B83" s="32" t="s">
        <v>35</v>
      </c>
      <c r="C83" s="8"/>
      <c r="D83" s="32"/>
      <c r="E83" s="74">
        <f>E84+E87+E92</f>
        <v>47975.5</v>
      </c>
      <c r="F83" s="74">
        <f>F84+F87+F92</f>
        <v>40370.9</v>
      </c>
    </row>
    <row r="84" spans="1:6" ht="21.75" customHeight="1">
      <c r="A84" s="34" t="s">
        <v>211</v>
      </c>
      <c r="B84" s="35" t="s">
        <v>35</v>
      </c>
      <c r="C84" s="9" t="s">
        <v>110</v>
      </c>
      <c r="D84" s="35"/>
      <c r="E84" s="75">
        <f>E85</f>
        <v>32983.1</v>
      </c>
      <c r="F84" s="75">
        <f>F85</f>
        <v>30515.7</v>
      </c>
    </row>
    <row r="85" spans="1:6" ht="30.75" customHeight="1">
      <c r="A85" s="34" t="s">
        <v>121</v>
      </c>
      <c r="B85" s="35" t="s">
        <v>35</v>
      </c>
      <c r="C85" s="9" t="s">
        <v>110</v>
      </c>
      <c r="D85" s="35" t="s">
        <v>70</v>
      </c>
      <c r="E85" s="75">
        <f>E86</f>
        <v>32983.1</v>
      </c>
      <c r="F85" s="75">
        <f>F86</f>
        <v>30515.7</v>
      </c>
    </row>
    <row r="86" spans="1:6" ht="32.25" customHeight="1">
      <c r="A86" s="34" t="s">
        <v>72</v>
      </c>
      <c r="B86" s="35" t="s">
        <v>35</v>
      </c>
      <c r="C86" s="9" t="s">
        <v>110</v>
      </c>
      <c r="D86" s="35" t="s">
        <v>68</v>
      </c>
      <c r="E86" s="75">
        <v>32983.1</v>
      </c>
      <c r="F86" s="75">
        <v>30515.7</v>
      </c>
    </row>
    <row r="87" spans="1:6" ht="20.25" customHeight="1">
      <c r="A87" s="34" t="s">
        <v>144</v>
      </c>
      <c r="B87" s="35" t="s">
        <v>35</v>
      </c>
      <c r="C87" s="9" t="s">
        <v>111</v>
      </c>
      <c r="D87" s="35"/>
      <c r="E87" s="75">
        <f>E88+E90</f>
        <v>13992.4</v>
      </c>
      <c r="F87" s="75">
        <f>F88+F90</f>
        <v>9399.1</v>
      </c>
    </row>
    <row r="88" spans="1:6" ht="30">
      <c r="A88" s="34" t="s">
        <v>121</v>
      </c>
      <c r="B88" s="35" t="s">
        <v>35</v>
      </c>
      <c r="C88" s="9" t="s">
        <v>111</v>
      </c>
      <c r="D88" s="35" t="s">
        <v>70</v>
      </c>
      <c r="E88" s="75">
        <f>E89</f>
        <v>13392.4</v>
      </c>
      <c r="F88" s="75">
        <f>F89</f>
        <v>9006.7</v>
      </c>
    </row>
    <row r="89" spans="1:6" ht="30" customHeight="1">
      <c r="A89" s="34" t="s">
        <v>72</v>
      </c>
      <c r="B89" s="35" t="s">
        <v>35</v>
      </c>
      <c r="C89" s="9" t="s">
        <v>111</v>
      </c>
      <c r="D89" s="35" t="s">
        <v>68</v>
      </c>
      <c r="E89" s="75">
        <v>13392.4</v>
      </c>
      <c r="F89" s="75">
        <v>9006.7</v>
      </c>
    </row>
    <row r="90" spans="1:6" ht="21.75" customHeight="1">
      <c r="A90" s="34" t="s">
        <v>73</v>
      </c>
      <c r="B90" s="65" t="s">
        <v>35</v>
      </c>
      <c r="C90" s="66" t="s">
        <v>111</v>
      </c>
      <c r="D90" s="65" t="s">
        <v>71</v>
      </c>
      <c r="E90" s="83">
        <f>E91</f>
        <v>600</v>
      </c>
      <c r="F90" s="83">
        <f>F91</f>
        <v>392.4</v>
      </c>
    </row>
    <row r="91" spans="1:6" ht="19.5" customHeight="1">
      <c r="A91" s="34" t="s">
        <v>74</v>
      </c>
      <c r="B91" s="65" t="s">
        <v>35</v>
      </c>
      <c r="C91" s="66" t="s">
        <v>111</v>
      </c>
      <c r="D91" s="65" t="s">
        <v>69</v>
      </c>
      <c r="E91" s="83">
        <v>600</v>
      </c>
      <c r="F91" s="83">
        <v>392.4</v>
      </c>
    </row>
    <row r="92" spans="1:6" ht="34.5" customHeight="1">
      <c r="A92" s="34" t="s">
        <v>145</v>
      </c>
      <c r="B92" s="35" t="s">
        <v>35</v>
      </c>
      <c r="C92" s="9" t="s">
        <v>112</v>
      </c>
      <c r="D92" s="35"/>
      <c r="E92" s="75">
        <f>E93</f>
        <v>1000</v>
      </c>
      <c r="F92" s="75">
        <f>F93</f>
        <v>456.1</v>
      </c>
    </row>
    <row r="93" spans="1:6" ht="30" customHeight="1">
      <c r="A93" s="34" t="s">
        <v>121</v>
      </c>
      <c r="B93" s="35" t="s">
        <v>35</v>
      </c>
      <c r="C93" s="9" t="s">
        <v>112</v>
      </c>
      <c r="D93" s="35" t="s">
        <v>70</v>
      </c>
      <c r="E93" s="75">
        <f>E94</f>
        <v>1000</v>
      </c>
      <c r="F93" s="75">
        <f>F94</f>
        <v>456.1</v>
      </c>
    </row>
    <row r="94" spans="1:6" ht="30">
      <c r="A94" s="34" t="s">
        <v>72</v>
      </c>
      <c r="B94" s="35" t="s">
        <v>35</v>
      </c>
      <c r="C94" s="9" t="s">
        <v>112</v>
      </c>
      <c r="D94" s="35" t="s">
        <v>68</v>
      </c>
      <c r="E94" s="75">
        <v>1000</v>
      </c>
      <c r="F94" s="75">
        <v>456.1</v>
      </c>
    </row>
    <row r="95" spans="1:6" ht="26.25" customHeight="1">
      <c r="A95" s="78" t="s">
        <v>182</v>
      </c>
      <c r="B95" s="68" t="s">
        <v>183</v>
      </c>
      <c r="C95" s="69"/>
      <c r="D95" s="68"/>
      <c r="E95" s="81">
        <f aca="true" t="shared" si="1" ref="E95:F98">E96</f>
        <v>135</v>
      </c>
      <c r="F95" s="81">
        <f t="shared" si="1"/>
        <v>107</v>
      </c>
    </row>
    <row r="96" spans="1:6" ht="28.5">
      <c r="A96" s="82" t="s">
        <v>185</v>
      </c>
      <c r="B96" s="68" t="s">
        <v>186</v>
      </c>
      <c r="C96" s="69"/>
      <c r="D96" s="68"/>
      <c r="E96" s="81">
        <f t="shared" si="1"/>
        <v>135</v>
      </c>
      <c r="F96" s="81">
        <f t="shared" si="1"/>
        <v>107</v>
      </c>
    </row>
    <row r="97" spans="1:6" ht="60" customHeight="1">
      <c r="A97" s="64" t="s">
        <v>188</v>
      </c>
      <c r="B97" s="65" t="s">
        <v>186</v>
      </c>
      <c r="C97" s="66" t="s">
        <v>189</v>
      </c>
      <c r="D97" s="65"/>
      <c r="E97" s="83">
        <f t="shared" si="1"/>
        <v>135</v>
      </c>
      <c r="F97" s="83">
        <f t="shared" si="1"/>
        <v>107</v>
      </c>
    </row>
    <row r="98" spans="1:6" ht="30">
      <c r="A98" s="64" t="s">
        <v>121</v>
      </c>
      <c r="B98" s="65" t="s">
        <v>186</v>
      </c>
      <c r="C98" s="66" t="s">
        <v>189</v>
      </c>
      <c r="D98" s="65" t="s">
        <v>70</v>
      </c>
      <c r="E98" s="83">
        <f t="shared" si="1"/>
        <v>135</v>
      </c>
      <c r="F98" s="83">
        <f t="shared" si="1"/>
        <v>107</v>
      </c>
    </row>
    <row r="99" spans="1:6" ht="30" customHeight="1">
      <c r="A99" s="64" t="s">
        <v>72</v>
      </c>
      <c r="B99" s="65" t="s">
        <v>186</v>
      </c>
      <c r="C99" s="66" t="s">
        <v>189</v>
      </c>
      <c r="D99" s="65" t="s">
        <v>68</v>
      </c>
      <c r="E99" s="83">
        <v>135</v>
      </c>
      <c r="F99" s="83">
        <v>107</v>
      </c>
    </row>
    <row r="100" spans="1:6" ht="15">
      <c r="A100" s="27" t="s">
        <v>36</v>
      </c>
      <c r="B100" s="32" t="s">
        <v>37</v>
      </c>
      <c r="C100" s="8"/>
      <c r="D100" s="35"/>
      <c r="E100" s="57">
        <f>E101+E105</f>
        <v>2402.1</v>
      </c>
      <c r="F100" s="57">
        <f>F101+F105</f>
        <v>981.6</v>
      </c>
    </row>
    <row r="101" spans="1:6" ht="28.5" customHeight="1">
      <c r="A101" s="82" t="s">
        <v>124</v>
      </c>
      <c r="B101" s="32" t="s">
        <v>123</v>
      </c>
      <c r="C101" s="8"/>
      <c r="D101" s="35"/>
      <c r="E101" s="57">
        <f aca="true" t="shared" si="2" ref="E101:F103">E102</f>
        <v>200</v>
      </c>
      <c r="F101" s="57">
        <f t="shared" si="2"/>
        <v>7.6</v>
      </c>
    </row>
    <row r="102" spans="1:6" ht="75">
      <c r="A102" s="45" t="s">
        <v>126</v>
      </c>
      <c r="B102" s="35" t="s">
        <v>123</v>
      </c>
      <c r="C102" s="9" t="s">
        <v>125</v>
      </c>
      <c r="D102" s="35"/>
      <c r="E102" s="71">
        <f t="shared" si="2"/>
        <v>200</v>
      </c>
      <c r="F102" s="71">
        <f t="shared" si="2"/>
        <v>7.6</v>
      </c>
    </row>
    <row r="103" spans="1:6" ht="32.25" customHeight="1">
      <c r="A103" s="34" t="s">
        <v>121</v>
      </c>
      <c r="B103" s="35" t="s">
        <v>123</v>
      </c>
      <c r="C103" s="9" t="s">
        <v>125</v>
      </c>
      <c r="D103" s="35" t="s">
        <v>70</v>
      </c>
      <c r="E103" s="71">
        <f t="shared" si="2"/>
        <v>200</v>
      </c>
      <c r="F103" s="71">
        <f t="shared" si="2"/>
        <v>7.6</v>
      </c>
    </row>
    <row r="104" spans="1:6" ht="30">
      <c r="A104" s="34" t="s">
        <v>72</v>
      </c>
      <c r="B104" s="35" t="s">
        <v>123</v>
      </c>
      <c r="C104" s="9" t="s">
        <v>125</v>
      </c>
      <c r="D104" s="35" t="s">
        <v>68</v>
      </c>
      <c r="E104" s="71">
        <v>200</v>
      </c>
      <c r="F104" s="71">
        <v>7.6</v>
      </c>
    </row>
    <row r="105" spans="1:6" ht="15" customHeight="1">
      <c r="A105" s="31" t="s">
        <v>146</v>
      </c>
      <c r="B105" s="32" t="s">
        <v>147</v>
      </c>
      <c r="C105" s="8"/>
      <c r="D105" s="32"/>
      <c r="E105" s="57">
        <f>E109+E112+E115+E118+E106+E121</f>
        <v>2202.1</v>
      </c>
      <c r="F105" s="57">
        <f>F109+F112+F115+F118+F106+F121</f>
        <v>974</v>
      </c>
    </row>
    <row r="106" spans="1:6" ht="30" customHeight="1">
      <c r="A106" s="34" t="s">
        <v>148</v>
      </c>
      <c r="B106" s="65" t="s">
        <v>147</v>
      </c>
      <c r="C106" s="66" t="s">
        <v>149</v>
      </c>
      <c r="D106" s="32"/>
      <c r="E106" s="71">
        <f>E107</f>
        <v>1387.1</v>
      </c>
      <c r="F106" s="71">
        <f>F107</f>
        <v>441.9</v>
      </c>
    </row>
    <row r="107" spans="1:6" ht="27" customHeight="1">
      <c r="A107" s="34" t="s">
        <v>121</v>
      </c>
      <c r="B107" s="35" t="s">
        <v>147</v>
      </c>
      <c r="C107" s="9" t="s">
        <v>149</v>
      </c>
      <c r="D107" s="35" t="s">
        <v>70</v>
      </c>
      <c r="E107" s="71">
        <f>E108</f>
        <v>1387.1</v>
      </c>
      <c r="F107" s="71">
        <f>F108</f>
        <v>441.9</v>
      </c>
    </row>
    <row r="108" spans="1:6" ht="30">
      <c r="A108" s="34" t="s">
        <v>72</v>
      </c>
      <c r="B108" s="35" t="s">
        <v>147</v>
      </c>
      <c r="C108" s="9" t="s">
        <v>149</v>
      </c>
      <c r="D108" s="35" t="s">
        <v>68</v>
      </c>
      <c r="E108" s="71">
        <v>1387.1</v>
      </c>
      <c r="F108" s="71">
        <v>441.9</v>
      </c>
    </row>
    <row r="109" spans="1:6" ht="41.25" customHeight="1">
      <c r="A109" s="64" t="s">
        <v>150</v>
      </c>
      <c r="B109" s="65" t="s">
        <v>147</v>
      </c>
      <c r="C109" s="66" t="s">
        <v>387</v>
      </c>
      <c r="D109" s="65"/>
      <c r="E109" s="71">
        <f>E110</f>
        <v>135</v>
      </c>
      <c r="F109" s="71">
        <f>F110</f>
        <v>107</v>
      </c>
    </row>
    <row r="110" spans="1:6" ht="29.25" customHeight="1">
      <c r="A110" s="34" t="s">
        <v>121</v>
      </c>
      <c r="B110" s="35" t="s">
        <v>147</v>
      </c>
      <c r="C110" s="9" t="s">
        <v>387</v>
      </c>
      <c r="D110" s="35" t="s">
        <v>70</v>
      </c>
      <c r="E110" s="71">
        <f>E111</f>
        <v>135</v>
      </c>
      <c r="F110" s="71">
        <f>F111</f>
        <v>107</v>
      </c>
    </row>
    <row r="111" spans="1:6" ht="33.75" customHeight="1">
      <c r="A111" s="34" t="s">
        <v>72</v>
      </c>
      <c r="B111" s="35" t="s">
        <v>147</v>
      </c>
      <c r="C111" s="9" t="s">
        <v>387</v>
      </c>
      <c r="D111" s="35" t="s">
        <v>68</v>
      </c>
      <c r="E111" s="71">
        <v>135</v>
      </c>
      <c r="F111" s="71">
        <v>107</v>
      </c>
    </row>
    <row r="112" spans="1:6" ht="75">
      <c r="A112" s="34" t="s">
        <v>386</v>
      </c>
      <c r="B112" s="35" t="s">
        <v>147</v>
      </c>
      <c r="C112" s="9" t="s">
        <v>388</v>
      </c>
      <c r="D112" s="35"/>
      <c r="E112" s="71">
        <f>E113</f>
        <v>100</v>
      </c>
      <c r="F112" s="71">
        <f>F113</f>
        <v>29.1</v>
      </c>
    </row>
    <row r="113" spans="1:6" ht="30" customHeight="1">
      <c r="A113" s="34" t="s">
        <v>121</v>
      </c>
      <c r="B113" s="35" t="s">
        <v>147</v>
      </c>
      <c r="C113" s="9" t="s">
        <v>388</v>
      </c>
      <c r="D113" s="35" t="s">
        <v>70</v>
      </c>
      <c r="E113" s="71">
        <f>E114</f>
        <v>100</v>
      </c>
      <c r="F113" s="71">
        <f>F114</f>
        <v>29.1</v>
      </c>
    </row>
    <row r="114" spans="1:6" ht="30" customHeight="1">
      <c r="A114" s="34" t="s">
        <v>72</v>
      </c>
      <c r="B114" s="35" t="s">
        <v>147</v>
      </c>
      <c r="C114" s="9" t="s">
        <v>388</v>
      </c>
      <c r="D114" s="35" t="s">
        <v>68</v>
      </c>
      <c r="E114" s="71">
        <v>100</v>
      </c>
      <c r="F114" s="71">
        <v>29.1</v>
      </c>
    </row>
    <row r="115" spans="1:6" ht="57.75" customHeight="1">
      <c r="A115" s="34" t="s">
        <v>151</v>
      </c>
      <c r="B115" s="35" t="s">
        <v>147</v>
      </c>
      <c r="C115" s="9" t="s">
        <v>389</v>
      </c>
      <c r="D115" s="35"/>
      <c r="E115" s="71">
        <f>E116</f>
        <v>170</v>
      </c>
      <c r="F115" s="71">
        <f>F116</f>
        <v>142</v>
      </c>
    </row>
    <row r="116" spans="1:6" ht="30" customHeight="1">
      <c r="A116" s="34" t="s">
        <v>121</v>
      </c>
      <c r="B116" s="35" t="s">
        <v>147</v>
      </c>
      <c r="C116" s="9" t="s">
        <v>389</v>
      </c>
      <c r="D116" s="35" t="s">
        <v>70</v>
      </c>
      <c r="E116" s="71">
        <f>E117</f>
        <v>170</v>
      </c>
      <c r="F116" s="71">
        <f>F117</f>
        <v>142</v>
      </c>
    </row>
    <row r="117" spans="1:6" ht="30" customHeight="1">
      <c r="A117" s="34" t="s">
        <v>72</v>
      </c>
      <c r="B117" s="35" t="s">
        <v>147</v>
      </c>
      <c r="C117" s="9" t="s">
        <v>389</v>
      </c>
      <c r="D117" s="35" t="s">
        <v>68</v>
      </c>
      <c r="E117" s="71">
        <v>170</v>
      </c>
      <c r="F117" s="71">
        <v>142</v>
      </c>
    </row>
    <row r="118" spans="1:6" ht="114.75" customHeight="1">
      <c r="A118" s="41" t="s">
        <v>152</v>
      </c>
      <c r="B118" s="42" t="s">
        <v>147</v>
      </c>
      <c r="C118" s="22" t="s">
        <v>390</v>
      </c>
      <c r="D118" s="42"/>
      <c r="E118" s="75">
        <f>E119</f>
        <v>340</v>
      </c>
      <c r="F118" s="75">
        <f>F119</f>
        <v>212</v>
      </c>
    </row>
    <row r="119" spans="1:6" ht="28.5" customHeight="1">
      <c r="A119" s="41" t="s">
        <v>121</v>
      </c>
      <c r="B119" s="42" t="s">
        <v>147</v>
      </c>
      <c r="C119" s="22" t="s">
        <v>390</v>
      </c>
      <c r="D119" s="42" t="s">
        <v>70</v>
      </c>
      <c r="E119" s="75">
        <f>E120</f>
        <v>340</v>
      </c>
      <c r="F119" s="75">
        <f>F120</f>
        <v>212</v>
      </c>
    </row>
    <row r="120" spans="1:6" ht="28.5" customHeight="1">
      <c r="A120" s="41" t="s">
        <v>72</v>
      </c>
      <c r="B120" s="42" t="s">
        <v>147</v>
      </c>
      <c r="C120" s="22" t="s">
        <v>390</v>
      </c>
      <c r="D120" s="42" t="s">
        <v>68</v>
      </c>
      <c r="E120" s="75">
        <v>340</v>
      </c>
      <c r="F120" s="75">
        <v>212</v>
      </c>
    </row>
    <row r="121" spans="1:6" ht="66" customHeight="1">
      <c r="A121" s="64" t="s">
        <v>379</v>
      </c>
      <c r="B121" s="42" t="s">
        <v>147</v>
      </c>
      <c r="C121" s="66" t="s">
        <v>391</v>
      </c>
      <c r="D121" s="65"/>
      <c r="E121" s="83">
        <f>E122</f>
        <v>70</v>
      </c>
      <c r="F121" s="83">
        <f>F122</f>
        <v>42</v>
      </c>
    </row>
    <row r="122" spans="1:6" ht="29.25" customHeight="1">
      <c r="A122" s="64" t="s">
        <v>121</v>
      </c>
      <c r="B122" s="42" t="s">
        <v>147</v>
      </c>
      <c r="C122" s="66" t="s">
        <v>391</v>
      </c>
      <c r="D122" s="65" t="s">
        <v>70</v>
      </c>
      <c r="E122" s="83">
        <f>E123</f>
        <v>70</v>
      </c>
      <c r="F122" s="83">
        <f>F123</f>
        <v>42</v>
      </c>
    </row>
    <row r="123" spans="1:6" ht="32.25" customHeight="1">
      <c r="A123" s="64" t="s">
        <v>72</v>
      </c>
      <c r="B123" s="42" t="s">
        <v>147</v>
      </c>
      <c r="C123" s="66" t="s">
        <v>391</v>
      </c>
      <c r="D123" s="65" t="s">
        <v>68</v>
      </c>
      <c r="E123" s="83">
        <v>70</v>
      </c>
      <c r="F123" s="83">
        <v>42</v>
      </c>
    </row>
    <row r="124" spans="1:6" ht="30" customHeight="1">
      <c r="A124" s="27" t="s">
        <v>38</v>
      </c>
      <c r="B124" s="32" t="s">
        <v>39</v>
      </c>
      <c r="C124" s="8"/>
      <c r="D124" s="35"/>
      <c r="E124" s="57">
        <f>E125</f>
        <v>4647.9</v>
      </c>
      <c r="F124" s="57">
        <f>F125</f>
        <v>1888.8</v>
      </c>
    </row>
    <row r="125" spans="1:6" ht="27" customHeight="1">
      <c r="A125" s="31" t="s">
        <v>40</v>
      </c>
      <c r="B125" s="32" t="s">
        <v>41</v>
      </c>
      <c r="C125" s="8"/>
      <c r="D125" s="32"/>
      <c r="E125" s="57">
        <f>E126+E129</f>
        <v>4647.9</v>
      </c>
      <c r="F125" s="57">
        <f>F126+F129</f>
        <v>1888.8</v>
      </c>
    </row>
    <row r="126" spans="1:6" ht="45.75" customHeight="1">
      <c r="A126" s="34" t="s">
        <v>133</v>
      </c>
      <c r="B126" s="35" t="s">
        <v>41</v>
      </c>
      <c r="C126" s="9" t="s">
        <v>113</v>
      </c>
      <c r="D126" s="35"/>
      <c r="E126" s="71">
        <f>E127</f>
        <v>2265</v>
      </c>
      <c r="F126" s="71">
        <f>F127</f>
        <v>1318.6</v>
      </c>
    </row>
    <row r="127" spans="1:6" ht="29.25" customHeight="1">
      <c r="A127" s="34" t="s">
        <v>121</v>
      </c>
      <c r="B127" s="35" t="s">
        <v>41</v>
      </c>
      <c r="C127" s="9" t="s">
        <v>113</v>
      </c>
      <c r="D127" s="35" t="s">
        <v>70</v>
      </c>
      <c r="E127" s="71">
        <f>E128</f>
        <v>2265</v>
      </c>
      <c r="F127" s="71">
        <f>F128</f>
        <v>1318.6</v>
      </c>
    </row>
    <row r="128" spans="1:6" ht="29.25" customHeight="1">
      <c r="A128" s="34" t="s">
        <v>72</v>
      </c>
      <c r="B128" s="35" t="s">
        <v>41</v>
      </c>
      <c r="C128" s="9" t="s">
        <v>113</v>
      </c>
      <c r="D128" s="35" t="s">
        <v>68</v>
      </c>
      <c r="E128" s="71">
        <v>2265</v>
      </c>
      <c r="F128" s="71">
        <v>1318.6</v>
      </c>
    </row>
    <row r="129" spans="1:6" ht="30" customHeight="1">
      <c r="A129" s="34" t="s">
        <v>89</v>
      </c>
      <c r="B129" s="35" t="s">
        <v>41</v>
      </c>
      <c r="C129" s="9" t="s">
        <v>114</v>
      </c>
      <c r="D129" s="35"/>
      <c r="E129" s="71">
        <f>E130</f>
        <v>2382.9</v>
      </c>
      <c r="F129" s="71">
        <f>F130</f>
        <v>570.2</v>
      </c>
    </row>
    <row r="130" spans="1:6" ht="29.25" customHeight="1">
      <c r="A130" s="34" t="s">
        <v>121</v>
      </c>
      <c r="B130" s="35" t="s">
        <v>41</v>
      </c>
      <c r="C130" s="9" t="s">
        <v>114</v>
      </c>
      <c r="D130" s="35" t="s">
        <v>70</v>
      </c>
      <c r="E130" s="71">
        <f>E131</f>
        <v>2382.9</v>
      </c>
      <c r="F130" s="71">
        <f>F131</f>
        <v>570.2</v>
      </c>
    </row>
    <row r="131" spans="1:6" ht="33" customHeight="1">
      <c r="A131" s="34" t="s">
        <v>72</v>
      </c>
      <c r="B131" s="35" t="s">
        <v>41</v>
      </c>
      <c r="C131" s="9" t="s">
        <v>114</v>
      </c>
      <c r="D131" s="35" t="s">
        <v>68</v>
      </c>
      <c r="E131" s="71">
        <v>2382.9</v>
      </c>
      <c r="F131" s="71">
        <v>570.2</v>
      </c>
    </row>
    <row r="132" spans="1:6" ht="29.25" customHeight="1">
      <c r="A132" s="27" t="s">
        <v>42</v>
      </c>
      <c r="B132" s="32" t="s">
        <v>43</v>
      </c>
      <c r="C132" s="8"/>
      <c r="D132" s="32"/>
      <c r="E132" s="57">
        <f>E141+E133+E137</f>
        <v>14748.9</v>
      </c>
      <c r="F132" s="57">
        <f>F141+F133+F137</f>
        <v>9671.5</v>
      </c>
    </row>
    <row r="133" spans="1:6" ht="19.5" customHeight="1">
      <c r="A133" s="31" t="s">
        <v>153</v>
      </c>
      <c r="B133" s="68" t="s">
        <v>154</v>
      </c>
      <c r="C133" s="69"/>
      <c r="D133" s="68"/>
      <c r="E133" s="57">
        <f aca="true" t="shared" si="3" ref="E133:F135">E134</f>
        <v>274</v>
      </c>
      <c r="F133" s="57">
        <f t="shared" si="3"/>
        <v>182.5</v>
      </c>
    </row>
    <row r="134" spans="1:6" ht="137.25" customHeight="1">
      <c r="A134" s="64" t="s">
        <v>155</v>
      </c>
      <c r="B134" s="65" t="s">
        <v>154</v>
      </c>
      <c r="C134" s="66" t="s">
        <v>130</v>
      </c>
      <c r="D134" s="65"/>
      <c r="E134" s="71">
        <f t="shared" si="3"/>
        <v>274</v>
      </c>
      <c r="F134" s="71">
        <f t="shared" si="3"/>
        <v>182.5</v>
      </c>
    </row>
    <row r="135" spans="1:6" ht="18.75" customHeight="1">
      <c r="A135" s="94" t="s">
        <v>75</v>
      </c>
      <c r="B135" s="65" t="s">
        <v>154</v>
      </c>
      <c r="C135" s="66" t="s">
        <v>130</v>
      </c>
      <c r="D135" s="65" t="s">
        <v>67</v>
      </c>
      <c r="E135" s="71">
        <f t="shared" si="3"/>
        <v>274</v>
      </c>
      <c r="F135" s="71">
        <f t="shared" si="3"/>
        <v>182.5</v>
      </c>
    </row>
    <row r="136" spans="1:6" ht="18" customHeight="1">
      <c r="A136" s="94" t="s">
        <v>100</v>
      </c>
      <c r="B136" s="65" t="s">
        <v>154</v>
      </c>
      <c r="C136" s="66" t="s">
        <v>130</v>
      </c>
      <c r="D136" s="65" t="s">
        <v>99</v>
      </c>
      <c r="E136" s="71">
        <v>274</v>
      </c>
      <c r="F136" s="71">
        <v>182.5</v>
      </c>
    </row>
    <row r="137" spans="1:6" ht="21" customHeight="1">
      <c r="A137" s="31" t="s">
        <v>213</v>
      </c>
      <c r="B137" s="68" t="s">
        <v>214</v>
      </c>
      <c r="C137" s="69"/>
      <c r="D137" s="68"/>
      <c r="E137" s="57">
        <f aca="true" t="shared" si="4" ref="E137:F139">E138</f>
        <v>175.6</v>
      </c>
      <c r="F137" s="57">
        <f t="shared" si="4"/>
        <v>116.9</v>
      </c>
    </row>
    <row r="138" spans="1:6" ht="147.75" customHeight="1">
      <c r="A138" s="64" t="s">
        <v>155</v>
      </c>
      <c r="B138" s="65" t="s">
        <v>214</v>
      </c>
      <c r="C138" s="66" t="s">
        <v>130</v>
      </c>
      <c r="D138" s="65"/>
      <c r="E138" s="71">
        <f t="shared" si="4"/>
        <v>175.6</v>
      </c>
      <c r="F138" s="71">
        <f t="shared" si="4"/>
        <v>116.9</v>
      </c>
    </row>
    <row r="139" spans="1:6" ht="18.75" customHeight="1">
      <c r="A139" s="94" t="s">
        <v>75</v>
      </c>
      <c r="B139" s="65" t="s">
        <v>214</v>
      </c>
      <c r="C139" s="66" t="s">
        <v>130</v>
      </c>
      <c r="D139" s="65" t="s">
        <v>67</v>
      </c>
      <c r="E139" s="71">
        <f t="shared" si="4"/>
        <v>175.6</v>
      </c>
      <c r="F139" s="71">
        <f t="shared" si="4"/>
        <v>116.9</v>
      </c>
    </row>
    <row r="140" spans="1:6" ht="23.25" customHeight="1">
      <c r="A140" s="94" t="s">
        <v>100</v>
      </c>
      <c r="B140" s="65" t="s">
        <v>214</v>
      </c>
      <c r="C140" s="66" t="s">
        <v>130</v>
      </c>
      <c r="D140" s="65" t="s">
        <v>99</v>
      </c>
      <c r="E140" s="71">
        <v>175.6</v>
      </c>
      <c r="F140" s="71">
        <v>116.9</v>
      </c>
    </row>
    <row r="141" spans="1:6" ht="24.75" customHeight="1">
      <c r="A141" s="31" t="s">
        <v>44</v>
      </c>
      <c r="B141" s="32" t="s">
        <v>45</v>
      </c>
      <c r="C141" s="8"/>
      <c r="D141" s="32"/>
      <c r="E141" s="57">
        <f>E142+E145</f>
        <v>14299.3</v>
      </c>
      <c r="F141" s="57">
        <f>F142+F145</f>
        <v>9372.1</v>
      </c>
    </row>
    <row r="142" spans="1:6" ht="63" customHeight="1">
      <c r="A142" s="34" t="s">
        <v>92</v>
      </c>
      <c r="B142" s="35" t="s">
        <v>45</v>
      </c>
      <c r="C142" s="9" t="s">
        <v>131</v>
      </c>
      <c r="D142" s="35"/>
      <c r="E142" s="71">
        <f>E143</f>
        <v>10299.9</v>
      </c>
      <c r="F142" s="71">
        <f>F143</f>
        <v>7160</v>
      </c>
    </row>
    <row r="143" spans="1:6" ht="20.25" customHeight="1">
      <c r="A143" s="34" t="s">
        <v>75</v>
      </c>
      <c r="B143" s="35" t="s">
        <v>45</v>
      </c>
      <c r="C143" s="9" t="s">
        <v>131</v>
      </c>
      <c r="D143" s="35" t="s">
        <v>67</v>
      </c>
      <c r="E143" s="71">
        <f>E144</f>
        <v>10299.9</v>
      </c>
      <c r="F143" s="71">
        <f>F144</f>
        <v>7160</v>
      </c>
    </row>
    <row r="144" spans="1:6" ht="23.25" customHeight="1">
      <c r="A144" s="41" t="s">
        <v>100</v>
      </c>
      <c r="B144" s="42" t="s">
        <v>45</v>
      </c>
      <c r="C144" s="9" t="s">
        <v>131</v>
      </c>
      <c r="D144" s="42" t="s">
        <v>99</v>
      </c>
      <c r="E144" s="75">
        <v>10299.9</v>
      </c>
      <c r="F144" s="75">
        <v>7160</v>
      </c>
    </row>
    <row r="145" spans="1:6" ht="45" customHeight="1">
      <c r="A145" s="34" t="s">
        <v>93</v>
      </c>
      <c r="B145" s="35" t="s">
        <v>45</v>
      </c>
      <c r="C145" s="9" t="s">
        <v>132</v>
      </c>
      <c r="D145" s="35"/>
      <c r="E145" s="71">
        <f>E146</f>
        <v>3999.4</v>
      </c>
      <c r="F145" s="71">
        <f>F146</f>
        <v>2212.1</v>
      </c>
    </row>
    <row r="146" spans="1:6" ht="17.25" customHeight="1">
      <c r="A146" s="34" t="s">
        <v>75</v>
      </c>
      <c r="B146" s="35" t="s">
        <v>45</v>
      </c>
      <c r="C146" s="9" t="s">
        <v>132</v>
      </c>
      <c r="D146" s="35" t="s">
        <v>67</v>
      </c>
      <c r="E146" s="71">
        <f>E147</f>
        <v>3999.4</v>
      </c>
      <c r="F146" s="71">
        <f>F147</f>
        <v>2212.1</v>
      </c>
    </row>
    <row r="147" spans="1:6" ht="30.75" customHeight="1">
      <c r="A147" s="41" t="s">
        <v>98</v>
      </c>
      <c r="B147" s="42" t="s">
        <v>45</v>
      </c>
      <c r="C147" s="9" t="s">
        <v>132</v>
      </c>
      <c r="D147" s="42" t="s">
        <v>97</v>
      </c>
      <c r="E147" s="71">
        <v>3999.4</v>
      </c>
      <c r="F147" s="71">
        <v>2212.1</v>
      </c>
    </row>
    <row r="148" spans="1:6" ht="22.5" customHeight="1">
      <c r="A148" s="27" t="s">
        <v>46</v>
      </c>
      <c r="B148" s="32" t="s">
        <v>47</v>
      </c>
      <c r="C148" s="8"/>
      <c r="D148" s="35"/>
      <c r="E148" s="57">
        <f aca="true" t="shared" si="5" ref="E148:F151">E149</f>
        <v>1826.2</v>
      </c>
      <c r="F148" s="57">
        <f t="shared" si="5"/>
        <v>615.8</v>
      </c>
    </row>
    <row r="149" spans="1:6" ht="21.75" customHeight="1">
      <c r="A149" s="31" t="s">
        <v>48</v>
      </c>
      <c r="B149" s="32" t="s">
        <v>49</v>
      </c>
      <c r="C149" s="8"/>
      <c r="D149" s="32"/>
      <c r="E149" s="57">
        <f t="shared" si="5"/>
        <v>1826.2</v>
      </c>
      <c r="F149" s="57">
        <f t="shared" si="5"/>
        <v>615.8</v>
      </c>
    </row>
    <row r="150" spans="1:6" ht="93.75" customHeight="1">
      <c r="A150" s="34" t="s">
        <v>122</v>
      </c>
      <c r="B150" s="35" t="s">
        <v>49</v>
      </c>
      <c r="C150" s="9" t="s">
        <v>115</v>
      </c>
      <c r="D150" s="35"/>
      <c r="E150" s="71">
        <f t="shared" si="5"/>
        <v>1826.2</v>
      </c>
      <c r="F150" s="71">
        <f t="shared" si="5"/>
        <v>615.8</v>
      </c>
    </row>
    <row r="151" spans="1:6" ht="31.5" customHeight="1">
      <c r="A151" s="34" t="s">
        <v>121</v>
      </c>
      <c r="B151" s="35" t="s">
        <v>49</v>
      </c>
      <c r="C151" s="9" t="s">
        <v>115</v>
      </c>
      <c r="D151" s="35" t="s">
        <v>70</v>
      </c>
      <c r="E151" s="71">
        <f t="shared" si="5"/>
        <v>1826.2</v>
      </c>
      <c r="F151" s="71">
        <f t="shared" si="5"/>
        <v>615.8</v>
      </c>
    </row>
    <row r="152" spans="1:6" ht="30.75" customHeight="1">
      <c r="A152" s="34" t="s">
        <v>72</v>
      </c>
      <c r="B152" s="35" t="s">
        <v>49</v>
      </c>
      <c r="C152" s="9" t="s">
        <v>115</v>
      </c>
      <c r="D152" s="35" t="s">
        <v>68</v>
      </c>
      <c r="E152" s="71">
        <v>1826.2</v>
      </c>
      <c r="F152" s="71">
        <v>615.8</v>
      </c>
    </row>
    <row r="153" spans="1:6" ht="15" customHeight="1">
      <c r="A153" s="29" t="s">
        <v>50</v>
      </c>
      <c r="B153" s="32" t="s">
        <v>51</v>
      </c>
      <c r="C153" s="8"/>
      <c r="D153" s="32"/>
      <c r="E153" s="57">
        <f aca="true" t="shared" si="6" ref="E153:F156">E154</f>
        <v>3304</v>
      </c>
      <c r="F153" s="57">
        <f t="shared" si="6"/>
        <v>1994.7</v>
      </c>
    </row>
    <row r="154" spans="1:6" ht="19.5" customHeight="1">
      <c r="A154" s="31" t="s">
        <v>52</v>
      </c>
      <c r="B154" s="32" t="s">
        <v>53</v>
      </c>
      <c r="C154" s="8"/>
      <c r="D154" s="32"/>
      <c r="E154" s="57">
        <f t="shared" si="6"/>
        <v>3304</v>
      </c>
      <c r="F154" s="57">
        <f t="shared" si="6"/>
        <v>1994.7</v>
      </c>
    </row>
    <row r="155" spans="1:6" ht="124.5" customHeight="1">
      <c r="A155" s="34" t="s">
        <v>134</v>
      </c>
      <c r="B155" s="35" t="s">
        <v>53</v>
      </c>
      <c r="C155" s="9" t="s">
        <v>116</v>
      </c>
      <c r="D155" s="35"/>
      <c r="E155" s="71">
        <f t="shared" si="6"/>
        <v>3304</v>
      </c>
      <c r="F155" s="71">
        <f t="shared" si="6"/>
        <v>1994.7</v>
      </c>
    </row>
    <row r="156" spans="1:6" ht="30" customHeight="1">
      <c r="A156" s="34" t="s">
        <v>121</v>
      </c>
      <c r="B156" s="35" t="s">
        <v>53</v>
      </c>
      <c r="C156" s="9" t="s">
        <v>116</v>
      </c>
      <c r="D156" s="35" t="s">
        <v>70</v>
      </c>
      <c r="E156" s="71">
        <f t="shared" si="6"/>
        <v>3304</v>
      </c>
      <c r="F156" s="71">
        <f t="shared" si="6"/>
        <v>1994.7</v>
      </c>
    </row>
    <row r="157" spans="1:6" ht="30" customHeight="1">
      <c r="A157" s="34" t="s">
        <v>72</v>
      </c>
      <c r="B157" s="35" t="s">
        <v>53</v>
      </c>
      <c r="C157" s="9" t="s">
        <v>116</v>
      </c>
      <c r="D157" s="35" t="s">
        <v>68</v>
      </c>
      <c r="E157" s="71">
        <v>3304</v>
      </c>
      <c r="F157" s="71">
        <v>1994.7</v>
      </c>
    </row>
    <row r="158" spans="1:6" ht="27.75" customHeight="1">
      <c r="A158" s="46" t="s">
        <v>54</v>
      </c>
      <c r="B158" s="47"/>
      <c r="C158" s="47"/>
      <c r="D158" s="32"/>
      <c r="E158" s="74">
        <f>E153+E148+E132+E124+E100+E82+E73+E65+E13+E95</f>
        <v>107216.1</v>
      </c>
      <c r="F158" s="74">
        <f>F153+F148+F132+F124+F100+F82+F73+F65+F13+F95</f>
        <v>75241.7</v>
      </c>
    </row>
    <row r="161" ht="24" customHeight="1"/>
  </sheetData>
  <sheetProtection/>
  <mergeCells count="7">
    <mergeCell ref="A3:E3"/>
    <mergeCell ref="A4:E4"/>
    <mergeCell ref="A5:E5"/>
    <mergeCell ref="A6:E6"/>
    <mergeCell ref="A10:E10"/>
    <mergeCell ref="B2:E2"/>
    <mergeCell ref="A9:E9"/>
  </mergeCells>
  <printOptions/>
  <pageMargins left="0.25" right="0.25" top="0.75" bottom="0.75" header="0.3" footer="0.3"/>
  <pageSetup fitToHeight="0" fitToWidth="1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8.7109375" style="1" customWidth="1"/>
    <col min="4" max="4" width="16.7109375" style="1" customWidth="1"/>
    <col min="5" max="16384" width="9.140625" style="1" customWidth="1"/>
  </cols>
  <sheetData>
    <row r="1" spans="1:4" s="156" customFormat="1" ht="15.75">
      <c r="A1" s="2"/>
      <c r="C1" s="183" t="s">
        <v>400</v>
      </c>
      <c r="D1" s="183"/>
    </row>
    <row r="2" spans="1:5" ht="15.75">
      <c r="A2" s="162" t="s">
        <v>394</v>
      </c>
      <c r="B2" s="162"/>
      <c r="C2" s="162"/>
      <c r="D2" s="162"/>
      <c r="E2" s="153"/>
    </row>
    <row r="3" spans="1:5" ht="17.25" customHeight="1">
      <c r="A3" s="162" t="s">
        <v>396</v>
      </c>
      <c r="B3" s="162"/>
      <c r="C3" s="162"/>
      <c r="D3" s="162"/>
      <c r="E3" s="153"/>
    </row>
    <row r="4" spans="1:5" ht="15.75">
      <c r="A4" s="162" t="s">
        <v>395</v>
      </c>
      <c r="B4" s="162"/>
      <c r="C4" s="162"/>
      <c r="D4" s="162"/>
      <c r="E4" s="153"/>
    </row>
    <row r="5" spans="1:5" ht="15">
      <c r="A5" s="178" t="s">
        <v>401</v>
      </c>
      <c r="B5" s="178"/>
      <c r="C5" s="178"/>
      <c r="D5" s="178"/>
      <c r="E5" s="21"/>
    </row>
    <row r="6" spans="1:4" ht="15">
      <c r="A6" s="21"/>
      <c r="B6" s="21"/>
      <c r="C6" s="21"/>
      <c r="D6" s="149"/>
    </row>
    <row r="7" spans="1:3" ht="91.5" customHeight="1">
      <c r="A7" s="182" t="s">
        <v>420</v>
      </c>
      <c r="B7" s="182"/>
      <c r="C7" s="182"/>
    </row>
    <row r="8" ht="18" customHeight="1">
      <c r="C8" s="12"/>
    </row>
    <row r="9" spans="1:4" s="56" customFormat="1" ht="60" customHeight="1">
      <c r="A9" s="3" t="s">
        <v>1</v>
      </c>
      <c r="B9" s="3" t="s">
        <v>3</v>
      </c>
      <c r="C9" s="27" t="s">
        <v>397</v>
      </c>
      <c r="D9" s="27" t="s">
        <v>421</v>
      </c>
    </row>
    <row r="10" spans="1:4" ht="18.75" customHeight="1">
      <c r="A10" s="100" t="s">
        <v>141</v>
      </c>
      <c r="B10" s="100" t="s">
        <v>58</v>
      </c>
      <c r="C10" s="101">
        <f>C11+C12+C13+C14+C15</f>
        <v>31584.5</v>
      </c>
      <c r="D10" s="101">
        <f>D11+D12+D13+D14+D15</f>
        <v>19218.399999999998</v>
      </c>
    </row>
    <row r="11" spans="1:4" ht="47.25">
      <c r="A11" s="4" t="s">
        <v>8</v>
      </c>
      <c r="B11" s="60" t="s">
        <v>9</v>
      </c>
      <c r="C11" s="59">
        <v>1534.5</v>
      </c>
      <c r="D11" s="59">
        <v>490.4</v>
      </c>
    </row>
    <row r="12" spans="1:4" ht="63">
      <c r="A12" s="4" t="s">
        <v>13</v>
      </c>
      <c r="B12" s="60" t="s">
        <v>14</v>
      </c>
      <c r="C12" s="59">
        <v>5251.4</v>
      </c>
      <c r="D12" s="59">
        <v>3533.2</v>
      </c>
    </row>
    <row r="13" spans="1:4" ht="62.25" customHeight="1">
      <c r="A13" s="4" t="s">
        <v>19</v>
      </c>
      <c r="B13" s="60" t="s">
        <v>20</v>
      </c>
      <c r="C13" s="59">
        <v>23590.5</v>
      </c>
      <c r="D13" s="59">
        <v>15186.7</v>
      </c>
    </row>
    <row r="14" spans="1:4" ht="18.75" customHeight="1">
      <c r="A14" s="4" t="s">
        <v>21</v>
      </c>
      <c r="B14" s="60" t="s">
        <v>22</v>
      </c>
      <c r="C14" s="59">
        <v>315</v>
      </c>
      <c r="D14" s="59">
        <v>0</v>
      </c>
    </row>
    <row r="15" spans="1:4" ht="18.75" customHeight="1">
      <c r="A15" s="4" t="s">
        <v>25</v>
      </c>
      <c r="B15" s="60" t="s">
        <v>26</v>
      </c>
      <c r="C15" s="59">
        <v>893.1</v>
      </c>
      <c r="D15" s="59">
        <v>8.1</v>
      </c>
    </row>
    <row r="16" spans="1:4" ht="31.5">
      <c r="A16" s="3" t="s">
        <v>27</v>
      </c>
      <c r="B16" s="102" t="s">
        <v>28</v>
      </c>
      <c r="C16" s="101">
        <f>C17</f>
        <v>72</v>
      </c>
      <c r="D16" s="101">
        <f>D17</f>
        <v>43.3</v>
      </c>
    </row>
    <row r="17" spans="1:4" ht="47.25">
      <c r="A17" s="4" t="s">
        <v>215</v>
      </c>
      <c r="B17" s="60" t="s">
        <v>216</v>
      </c>
      <c r="C17" s="59">
        <v>72</v>
      </c>
      <c r="D17" s="59">
        <v>43.3</v>
      </c>
    </row>
    <row r="18" spans="1:4" ht="18.75" customHeight="1">
      <c r="A18" s="100" t="s">
        <v>29</v>
      </c>
      <c r="B18" s="102" t="s">
        <v>30</v>
      </c>
      <c r="C18" s="101">
        <f>C19+C20</f>
        <v>520</v>
      </c>
      <c r="D18" s="101">
        <f>D19+D20</f>
        <v>349.7</v>
      </c>
    </row>
    <row r="19" spans="1:4" ht="18.75" customHeight="1">
      <c r="A19" s="5" t="s">
        <v>31</v>
      </c>
      <c r="B19" s="60" t="s">
        <v>32</v>
      </c>
      <c r="C19" s="59">
        <v>320</v>
      </c>
      <c r="D19" s="59">
        <v>310.7</v>
      </c>
    </row>
    <row r="20" spans="1:4" ht="18.75" customHeight="1">
      <c r="A20" s="64" t="s">
        <v>304</v>
      </c>
      <c r="B20" s="65" t="s">
        <v>305</v>
      </c>
      <c r="C20" s="59">
        <v>200</v>
      </c>
      <c r="D20" s="59">
        <v>39</v>
      </c>
    </row>
    <row r="21" spans="1:4" ht="18.75" customHeight="1">
      <c r="A21" s="3" t="s">
        <v>33</v>
      </c>
      <c r="B21" s="102" t="s">
        <v>34</v>
      </c>
      <c r="C21" s="101">
        <f>C22</f>
        <v>47975.5</v>
      </c>
      <c r="D21" s="101">
        <f>D22</f>
        <v>40370.9</v>
      </c>
    </row>
    <row r="22" spans="1:4" ht="18.75" customHeight="1">
      <c r="A22" s="4" t="s">
        <v>90</v>
      </c>
      <c r="B22" s="60" t="s">
        <v>35</v>
      </c>
      <c r="C22" s="59">
        <v>47975.5</v>
      </c>
      <c r="D22" s="59">
        <v>40370.9</v>
      </c>
    </row>
    <row r="23" spans="1:4" ht="18.75" customHeight="1">
      <c r="A23" s="145" t="s">
        <v>182</v>
      </c>
      <c r="B23" s="102" t="s">
        <v>183</v>
      </c>
      <c r="C23" s="101">
        <f>C24</f>
        <v>135</v>
      </c>
      <c r="D23" s="101">
        <f>D24</f>
        <v>107</v>
      </c>
    </row>
    <row r="24" spans="1:4" ht="18.75" customHeight="1">
      <c r="A24" s="99" t="s">
        <v>185</v>
      </c>
      <c r="B24" s="60" t="s">
        <v>186</v>
      </c>
      <c r="C24" s="59">
        <v>135</v>
      </c>
      <c r="D24" s="59">
        <v>107</v>
      </c>
    </row>
    <row r="25" spans="1:4" ht="18.75" customHeight="1">
      <c r="A25" s="3" t="s">
        <v>36</v>
      </c>
      <c r="B25" s="102" t="s">
        <v>37</v>
      </c>
      <c r="C25" s="101">
        <f>C26+C27</f>
        <v>2402.1</v>
      </c>
      <c r="D25" s="101">
        <f>D26+D27</f>
        <v>981.6</v>
      </c>
    </row>
    <row r="26" spans="1:4" ht="31.5">
      <c r="A26" s="99" t="s">
        <v>124</v>
      </c>
      <c r="B26" s="60" t="s">
        <v>123</v>
      </c>
      <c r="C26" s="59">
        <v>200</v>
      </c>
      <c r="D26" s="59">
        <v>7.6</v>
      </c>
    </row>
    <row r="27" spans="1:4" ht="15.75">
      <c r="A27" s="99" t="s">
        <v>146</v>
      </c>
      <c r="B27" s="60" t="s">
        <v>147</v>
      </c>
      <c r="C27" s="59">
        <v>2202.1</v>
      </c>
      <c r="D27" s="59">
        <v>974</v>
      </c>
    </row>
    <row r="28" spans="1:4" ht="18.75" customHeight="1">
      <c r="A28" s="3" t="s">
        <v>38</v>
      </c>
      <c r="B28" s="102" t="s">
        <v>39</v>
      </c>
      <c r="C28" s="101">
        <f>C29</f>
        <v>4647.9</v>
      </c>
      <c r="D28" s="101">
        <f>D29</f>
        <v>1888.8</v>
      </c>
    </row>
    <row r="29" spans="1:4" ht="18.75" customHeight="1">
      <c r="A29" s="4" t="s">
        <v>40</v>
      </c>
      <c r="B29" s="60" t="s">
        <v>41</v>
      </c>
      <c r="C29" s="59">
        <v>4647.9</v>
      </c>
      <c r="D29" s="59">
        <v>1888.8</v>
      </c>
    </row>
    <row r="30" spans="1:4" ht="18.75" customHeight="1">
      <c r="A30" s="3" t="s">
        <v>42</v>
      </c>
      <c r="B30" s="102" t="s">
        <v>43</v>
      </c>
      <c r="C30" s="101">
        <f>C31+C32+C33</f>
        <v>14748.9</v>
      </c>
      <c r="D30" s="101">
        <f>D31+D32+D33</f>
        <v>9671.5</v>
      </c>
    </row>
    <row r="31" spans="1:4" ht="18.75" customHeight="1">
      <c r="A31" s="4" t="s">
        <v>153</v>
      </c>
      <c r="B31" s="60" t="s">
        <v>154</v>
      </c>
      <c r="C31" s="59">
        <v>274</v>
      </c>
      <c r="D31" s="59">
        <v>182.5</v>
      </c>
    </row>
    <row r="32" spans="1:4" ht="18.75" customHeight="1">
      <c r="A32" s="4" t="s">
        <v>213</v>
      </c>
      <c r="B32" s="60" t="s">
        <v>214</v>
      </c>
      <c r="C32" s="59">
        <v>175.6</v>
      </c>
      <c r="D32" s="59">
        <v>116.9</v>
      </c>
    </row>
    <row r="33" spans="1:4" ht="18.75" customHeight="1">
      <c r="A33" s="4" t="s">
        <v>44</v>
      </c>
      <c r="B33" s="60" t="s">
        <v>45</v>
      </c>
      <c r="C33" s="59">
        <v>14299.3</v>
      </c>
      <c r="D33" s="59">
        <v>9372.1</v>
      </c>
    </row>
    <row r="34" spans="1:4" ht="18.75" customHeight="1">
      <c r="A34" s="3" t="s">
        <v>46</v>
      </c>
      <c r="B34" s="102" t="s">
        <v>47</v>
      </c>
      <c r="C34" s="101">
        <f>C35</f>
        <v>1826.2</v>
      </c>
      <c r="D34" s="101">
        <f>D35</f>
        <v>615.8</v>
      </c>
    </row>
    <row r="35" spans="1:4" ht="18.75" customHeight="1">
      <c r="A35" s="4" t="s">
        <v>48</v>
      </c>
      <c r="B35" s="60" t="s">
        <v>49</v>
      </c>
      <c r="C35" s="59">
        <v>1826.2</v>
      </c>
      <c r="D35" s="59">
        <v>615.8</v>
      </c>
    </row>
    <row r="36" spans="1:4" ht="18.75" customHeight="1">
      <c r="A36" s="100" t="s">
        <v>50</v>
      </c>
      <c r="B36" s="102" t="s">
        <v>51</v>
      </c>
      <c r="C36" s="101">
        <f>C37</f>
        <v>3304</v>
      </c>
      <c r="D36" s="101">
        <f>D37</f>
        <v>1994.7</v>
      </c>
    </row>
    <row r="37" spans="1:4" ht="18.75" customHeight="1">
      <c r="A37" s="4" t="s">
        <v>52</v>
      </c>
      <c r="B37" s="60" t="s">
        <v>53</v>
      </c>
      <c r="C37" s="59">
        <v>3304</v>
      </c>
      <c r="D37" s="59">
        <v>1994.7</v>
      </c>
    </row>
    <row r="38" spans="1:4" ht="18.75" customHeight="1">
      <c r="A38" s="143" t="s">
        <v>307</v>
      </c>
      <c r="B38" s="103"/>
      <c r="C38" s="101">
        <f>C10+C16+C18+C21+C23+C25+C28+C30+C34+C36</f>
        <v>107216.09999999999</v>
      </c>
      <c r="D38" s="101">
        <f>D10+D16+D18+D21+D23+D25+D28+D30+D34+D36</f>
        <v>75241.70000000001</v>
      </c>
    </row>
  </sheetData>
  <sheetProtection/>
  <mergeCells count="6">
    <mergeCell ref="A7:C7"/>
    <mergeCell ref="A2:D2"/>
    <mergeCell ref="A3:D3"/>
    <mergeCell ref="A5:D5"/>
    <mergeCell ref="A4:D4"/>
    <mergeCell ref="C1:D1"/>
  </mergeCells>
  <printOptions/>
  <pageMargins left="0.7" right="0.7" top="0.75" bottom="0.75" header="0.3" footer="0.3"/>
  <pageSetup fitToWidth="0" fitToHeight="1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0">
      <selection activeCell="F21" sqref="F21"/>
    </sheetView>
  </sheetViews>
  <sheetFormatPr defaultColWidth="9.140625" defaultRowHeight="15"/>
  <cols>
    <col min="1" max="1" width="12.421875" style="11" customWidth="1"/>
    <col min="2" max="2" width="28.28125" style="15" customWidth="1"/>
    <col min="3" max="3" width="68.00390625" style="15" customWidth="1"/>
    <col min="4" max="4" width="21.8515625" style="15" customWidth="1"/>
    <col min="5" max="5" width="17.8515625" style="11" hidden="1" customWidth="1"/>
    <col min="6" max="6" width="14.57421875" style="11" customWidth="1"/>
    <col min="7" max="16384" width="9.140625" style="11" customWidth="1"/>
  </cols>
  <sheetData>
    <row r="1" spans="4:6" ht="15.75">
      <c r="D1" s="184" t="s">
        <v>399</v>
      </c>
      <c r="E1" s="184"/>
      <c r="F1" s="184"/>
    </row>
    <row r="2" spans="1:6" ht="15.75">
      <c r="A2" s="173" t="s">
        <v>394</v>
      </c>
      <c r="B2" s="173"/>
      <c r="C2" s="173"/>
      <c r="D2" s="173"/>
      <c r="E2" s="173"/>
      <c r="F2" s="173"/>
    </row>
    <row r="3" spans="1:6" ht="20.25" customHeight="1">
      <c r="A3" s="173" t="s">
        <v>396</v>
      </c>
      <c r="B3" s="173"/>
      <c r="C3" s="173"/>
      <c r="D3" s="173"/>
      <c r="E3" s="173"/>
      <c r="F3" s="173"/>
    </row>
    <row r="4" spans="1:6" ht="16.5" customHeight="1">
      <c r="A4" s="162" t="s">
        <v>395</v>
      </c>
      <c r="B4" s="162"/>
      <c r="C4" s="162"/>
      <c r="D4" s="162"/>
      <c r="E4" s="162"/>
      <c r="F4" s="162"/>
    </row>
    <row r="5" spans="1:6" s="1" customFormat="1" ht="15.75" customHeight="1">
      <c r="A5" s="178" t="s">
        <v>401</v>
      </c>
      <c r="B5" s="178"/>
      <c r="C5" s="178"/>
      <c r="D5" s="178"/>
      <c r="E5" s="178"/>
      <c r="F5" s="178"/>
    </row>
    <row r="6" spans="1:5" s="1" customFormat="1" ht="15.75" customHeight="1">
      <c r="A6" s="152"/>
      <c r="B6" s="152"/>
      <c r="C6" s="152"/>
      <c r="D6" s="152"/>
      <c r="E6" s="152"/>
    </row>
    <row r="7" spans="1:5" s="1" customFormat="1" ht="15.75" customHeight="1">
      <c r="A7" s="152"/>
      <c r="B7" s="152"/>
      <c r="C7" s="152"/>
      <c r="D7" s="152"/>
      <c r="E7" s="152"/>
    </row>
    <row r="8" spans="1:5" s="1" customFormat="1" ht="15.75" customHeight="1">
      <c r="A8" s="152"/>
      <c r="B8" s="152"/>
      <c r="C8" s="152"/>
      <c r="D8" s="152"/>
      <c r="E8" s="152"/>
    </row>
    <row r="9" spans="1:5" s="1" customFormat="1" ht="16.5" customHeight="1">
      <c r="A9" s="152"/>
      <c r="B9" s="152"/>
      <c r="C9" s="152"/>
      <c r="D9" s="152"/>
      <c r="E9" s="152"/>
    </row>
    <row r="10" spans="1:5" s="1" customFormat="1" ht="15" customHeight="1">
      <c r="A10" s="152"/>
      <c r="B10" s="152"/>
      <c r="C10" s="152"/>
      <c r="D10" s="152"/>
      <c r="E10" s="152"/>
    </row>
    <row r="11" spans="1:6" s="1" customFormat="1" ht="15.75" customHeight="1">
      <c r="A11" s="176"/>
      <c r="B11" s="176"/>
      <c r="C11" s="176"/>
      <c r="D11" s="176"/>
      <c r="E11" s="176"/>
      <c r="F11" s="21"/>
    </row>
    <row r="12" spans="1:5" s="1" customFormat="1" ht="84.75" customHeight="1">
      <c r="A12" s="172" t="s">
        <v>422</v>
      </c>
      <c r="B12" s="172"/>
      <c r="C12" s="172"/>
      <c r="D12" s="172"/>
      <c r="E12" s="18"/>
    </row>
    <row r="13" spans="1:5" s="1" customFormat="1" ht="17.25" customHeight="1">
      <c r="A13" s="61"/>
      <c r="B13" s="61"/>
      <c r="C13" s="61"/>
      <c r="D13" s="12"/>
      <c r="E13" s="18"/>
    </row>
    <row r="14" spans="1:6" s="1" customFormat="1" ht="58.5" customHeight="1">
      <c r="A14" s="185" t="s">
        <v>142</v>
      </c>
      <c r="B14" s="186"/>
      <c r="C14" s="25" t="s">
        <v>143</v>
      </c>
      <c r="D14" s="62" t="s">
        <v>135</v>
      </c>
      <c r="E14" s="18"/>
      <c r="F14" s="27" t="s">
        <v>421</v>
      </c>
    </row>
    <row r="15" spans="1:6" s="13" customFormat="1" ht="41.25" customHeight="1">
      <c r="A15" s="48" t="s">
        <v>77</v>
      </c>
      <c r="B15" s="49" t="s">
        <v>79</v>
      </c>
      <c r="C15" s="50" t="s">
        <v>80</v>
      </c>
      <c r="D15" s="51">
        <f>D16</f>
        <v>6878.700000000012</v>
      </c>
      <c r="F15" s="51">
        <f>F16</f>
        <v>1258.8999999999942</v>
      </c>
    </row>
    <row r="16" spans="1:6" ht="34.5" customHeight="1">
      <c r="A16" s="48" t="s">
        <v>77</v>
      </c>
      <c r="B16" s="49" t="s">
        <v>81</v>
      </c>
      <c r="C16" s="50" t="s">
        <v>82</v>
      </c>
      <c r="D16" s="51">
        <f>D18+D20</f>
        <v>6878.700000000012</v>
      </c>
      <c r="F16" s="51">
        <f>F18+F20</f>
        <v>1258.8999999999942</v>
      </c>
    </row>
    <row r="17" spans="1:6" ht="15.75">
      <c r="A17" s="52" t="s">
        <v>77</v>
      </c>
      <c r="B17" s="53" t="s">
        <v>83</v>
      </c>
      <c r="C17" s="54" t="s">
        <v>84</v>
      </c>
      <c r="D17" s="51">
        <f>D18</f>
        <v>-100337.4</v>
      </c>
      <c r="F17" s="51">
        <f>F18</f>
        <v>-73982.8</v>
      </c>
    </row>
    <row r="18" spans="1:6" ht="47.25">
      <c r="A18" s="52" t="s">
        <v>18</v>
      </c>
      <c r="B18" s="53" t="s">
        <v>85</v>
      </c>
      <c r="C18" s="55" t="s">
        <v>95</v>
      </c>
      <c r="D18" s="51">
        <v>-100337.4</v>
      </c>
      <c r="F18" s="51">
        <v>-73982.8</v>
      </c>
    </row>
    <row r="19" spans="1:6" ht="15.75">
      <c r="A19" s="52" t="s">
        <v>77</v>
      </c>
      <c r="B19" s="53" t="s">
        <v>86</v>
      </c>
      <c r="C19" s="55" t="s">
        <v>87</v>
      </c>
      <c r="D19" s="51">
        <v>107216.1</v>
      </c>
      <c r="F19" s="51">
        <f>F20</f>
        <v>75241.7</v>
      </c>
    </row>
    <row r="20" spans="1:6" ht="47.25">
      <c r="A20" s="52" t="s">
        <v>18</v>
      </c>
      <c r="B20" s="53" t="s">
        <v>88</v>
      </c>
      <c r="C20" s="55" t="s">
        <v>96</v>
      </c>
      <c r="D20" s="51">
        <v>107216.1</v>
      </c>
      <c r="F20" s="51">
        <v>75241.7</v>
      </c>
    </row>
    <row r="21" ht="15">
      <c r="C21" s="23"/>
    </row>
    <row r="22" spans="2:4" ht="18.75">
      <c r="B22" s="16"/>
      <c r="C22" s="16"/>
      <c r="D22" s="17"/>
    </row>
  </sheetData>
  <sheetProtection/>
  <mergeCells count="8">
    <mergeCell ref="D1:F1"/>
    <mergeCell ref="A2:F2"/>
    <mergeCell ref="A3:F3"/>
    <mergeCell ref="A4:F4"/>
    <mergeCell ref="A5:F5"/>
    <mergeCell ref="A14:B14"/>
    <mergeCell ref="A12:D12"/>
    <mergeCell ref="A11:E11"/>
  </mergeCell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9" sqref="K9"/>
    </sheetView>
  </sheetViews>
  <sheetFormatPr defaultColWidth="9.140625" defaultRowHeight="15"/>
  <cols>
    <col min="1" max="10" width="9.140625" style="1" customWidth="1"/>
    <col min="11" max="11" width="26.140625" style="1" customWidth="1"/>
    <col min="12" max="16384" width="9.140625" style="1" customWidth="1"/>
  </cols>
  <sheetData>
    <row r="1" spans="1:11" ht="18.75" customHeight="1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17.25" customHeight="1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7.25" customHeight="1">
      <c r="A3" s="190"/>
      <c r="B3" s="191"/>
      <c r="C3" s="191"/>
      <c r="D3" s="191"/>
      <c r="E3" s="191"/>
      <c r="F3" s="191"/>
      <c r="G3" s="191"/>
      <c r="H3" s="191"/>
      <c r="I3" s="191"/>
      <c r="J3" s="191"/>
      <c r="K3" s="191"/>
    </row>
    <row r="4" spans="1:11" ht="18" customHeight="1">
      <c r="A4" s="160"/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ht="39.75" customHeight="1" hidden="1"/>
    <row r="6" spans="1:12" ht="78.75" customHeight="1">
      <c r="A6" s="192" t="s">
        <v>417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46"/>
    </row>
    <row r="7" ht="15">
      <c r="K7" s="147"/>
    </row>
    <row r="9" spans="1:11" ht="60.75" customHeight="1">
      <c r="A9" s="194" t="s">
        <v>392</v>
      </c>
      <c r="B9" s="194"/>
      <c r="C9" s="194"/>
      <c r="D9" s="194"/>
      <c r="E9" s="194"/>
      <c r="F9" s="194"/>
      <c r="G9" s="194"/>
      <c r="H9" s="194"/>
      <c r="I9" s="194"/>
      <c r="J9" s="194"/>
      <c r="K9" s="148" t="s">
        <v>423</v>
      </c>
    </row>
    <row r="10" spans="1:11" ht="61.5" customHeight="1">
      <c r="A10" s="187" t="s">
        <v>393</v>
      </c>
      <c r="B10" s="188"/>
      <c r="C10" s="188"/>
      <c r="D10" s="188"/>
      <c r="E10" s="188"/>
      <c r="F10" s="188"/>
      <c r="G10" s="188"/>
      <c r="H10" s="188"/>
      <c r="I10" s="188"/>
      <c r="J10" s="189"/>
      <c r="K10" s="155" t="s">
        <v>398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2022-11-01T06:52:42Z</cp:lastPrinted>
  <dcterms:created xsi:type="dcterms:W3CDTF">2012-10-25T12:21:27Z</dcterms:created>
  <dcterms:modified xsi:type="dcterms:W3CDTF">2022-11-01T07:15:51Z</dcterms:modified>
  <cp:category/>
  <cp:version/>
  <cp:contentType/>
  <cp:contentStatus/>
</cp:coreProperties>
</file>